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mc:AlternateContent xmlns:mc="http://schemas.openxmlformats.org/markup-compatibility/2006">
    <mc:Choice Requires="x15">
      <x15ac:absPath xmlns:x15ac="http://schemas.microsoft.com/office/spreadsheetml/2010/11/ac" url="https://d.docs.live.net/039123d6a78dee13/Documents/03 Profession/2015 20XX WHO/STAR/STAR Version 3.0/"/>
    </mc:Choice>
  </mc:AlternateContent>
  <bookViews>
    <workbookView xWindow="0" yWindow="0" windowWidth="20730" windowHeight="10500"/>
  </bookViews>
  <sheets>
    <sheet name="Help" sheetId="3" r:id="rId1"/>
    <sheet name="Input table" sheetId="1" r:id="rId2"/>
    <sheet name="Vulnerabilities and capacities" sheetId="9" r:id="rId3"/>
    <sheet name="to hide calculation" sheetId="4" state="hidden" r:id="rId4"/>
    <sheet name="Risks matrix" sheetId="7" r:id="rId5"/>
    <sheet name="Risks Summary" sheetId="6" r:id="rId6"/>
  </sheets>
  <definedNames>
    <definedName name="_Toc467504842" localSheetId="0">Help!$S$6</definedName>
    <definedName name="_Toc467504844" localSheetId="0">Help!#REF!</definedName>
    <definedName name="_Toc467504846" localSheetId="0">Help!#REF!</definedName>
    <definedName name="_Toc467504849" localSheetId="0">Help!#REF!</definedName>
    <definedName name="_Toc467504850" localSheetId="0">Help!$T$67</definedName>
    <definedName name="_Toc467504851" localSheetId="0">Help!$A$83</definedName>
    <definedName name="_Toc467504852" localSheetId="0">Help!#REF!</definedName>
    <definedName name="_Toc467504853" localSheetId="0">Help!$A$133</definedName>
    <definedName name="_Toc467504856" localSheetId="0">Help!#REF!</definedName>
    <definedName name="_Toc467504857" localSheetId="0">Help!$U$191</definedName>
    <definedName name="Main_table">#REF!</definedName>
    <definedName name="_xlnm.Print_Area" localSheetId="4">'Risks matrix'!$A$1:$H$12</definedName>
  </definedNames>
  <calcPr calcId="171027"/>
  <pivotCaches>
    <pivotCache cacheId="0" r:id="rId7"/>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9" l="1"/>
  <c r="H16" i="9"/>
  <c r="A16" i="9" s="1"/>
  <c r="H17" i="9"/>
  <c r="A17" i="9" s="1"/>
  <c r="H18" i="9"/>
  <c r="A18" i="9" s="1"/>
  <c r="H19" i="9"/>
  <c r="A19" i="9" s="1"/>
  <c r="H20" i="9"/>
  <c r="A20" i="9" s="1"/>
  <c r="H21" i="9"/>
  <c r="A21" i="9" s="1"/>
  <c r="H22" i="9"/>
  <c r="A22" i="9" s="1"/>
  <c r="H23" i="9"/>
  <c r="A23" i="9" s="1"/>
  <c r="H24" i="9"/>
  <c r="A24" i="9" s="1"/>
  <c r="H25" i="9"/>
  <c r="A25" i="9" s="1"/>
  <c r="H26" i="9"/>
  <c r="A26" i="9" s="1"/>
  <c r="H27" i="9"/>
  <c r="A27" i="9" s="1"/>
  <c r="H28" i="9"/>
  <c r="A28" i="9" s="1"/>
  <c r="H29" i="9"/>
  <c r="A29" i="9" s="1"/>
  <c r="H30" i="9"/>
  <c r="A30" i="9" s="1"/>
  <c r="H31" i="9"/>
  <c r="H32" i="9"/>
  <c r="A32" i="9" s="1"/>
  <c r="H33" i="9"/>
  <c r="A33" i="9" s="1"/>
  <c r="H34" i="9"/>
  <c r="A34" i="9" s="1"/>
  <c r="H35" i="9"/>
  <c r="A35" i="9" s="1"/>
  <c r="H36" i="9"/>
  <c r="H37" i="9"/>
  <c r="A37" i="9" s="1"/>
  <c r="H38" i="9"/>
  <c r="A38" i="9" s="1"/>
  <c r="B38" i="9" s="1"/>
  <c r="H39" i="9"/>
  <c r="A39" i="9" s="1"/>
  <c r="B39" i="9" s="1"/>
  <c r="H40" i="9"/>
  <c r="A40" i="9" s="1"/>
  <c r="B40" i="9" s="1"/>
  <c r="H41" i="9"/>
  <c r="A41" i="9" s="1"/>
  <c r="B41" i="9" s="1"/>
  <c r="H42" i="9"/>
  <c r="A42" i="9" s="1"/>
  <c r="B42" i="9" s="1"/>
  <c r="H43" i="9"/>
  <c r="A43" i="9" s="1"/>
  <c r="B43" i="9" s="1"/>
  <c r="H44" i="9"/>
  <c r="A44" i="9" s="1"/>
  <c r="B44" i="9" s="1"/>
  <c r="H45" i="9"/>
  <c r="A45" i="9" s="1"/>
  <c r="B45" i="9" s="1"/>
  <c r="H46" i="9"/>
  <c r="A46" i="9" s="1"/>
  <c r="B46" i="9" s="1"/>
  <c r="H47" i="9"/>
  <c r="A47" i="9" s="1"/>
  <c r="B47" i="9" s="1"/>
  <c r="H48" i="9"/>
  <c r="A48" i="9" s="1"/>
  <c r="B48" i="9" s="1"/>
  <c r="H49" i="9"/>
  <c r="A49" i="9" s="1"/>
  <c r="B49" i="9" s="1"/>
  <c r="H50" i="9"/>
  <c r="A50" i="9" s="1"/>
  <c r="B50" i="9" s="1"/>
  <c r="H51" i="9"/>
  <c r="A51" i="9" s="1"/>
  <c r="B51" i="9" s="1"/>
  <c r="H52" i="9"/>
  <c r="A52" i="9" s="1"/>
  <c r="B52" i="9" s="1"/>
  <c r="H53" i="9"/>
  <c r="A53" i="9" s="1"/>
  <c r="B53" i="9" s="1"/>
  <c r="H54" i="9"/>
  <c r="A54" i="9" s="1"/>
  <c r="B54" i="9" s="1"/>
  <c r="H55" i="9"/>
  <c r="A55" i="9" s="1"/>
  <c r="B55" i="9" s="1"/>
  <c r="H56" i="9"/>
  <c r="A56" i="9" s="1"/>
  <c r="B56" i="9" s="1"/>
  <c r="H57" i="9"/>
  <c r="A57" i="9" s="1"/>
  <c r="B57" i="9" s="1"/>
  <c r="H58" i="9"/>
  <c r="A58" i="9" s="1"/>
  <c r="B58" i="9" s="1"/>
  <c r="H59" i="9"/>
  <c r="A59" i="9" s="1"/>
  <c r="B59" i="9" s="1"/>
  <c r="H60" i="9"/>
  <c r="A60" i="9" s="1"/>
  <c r="B60" i="9" s="1"/>
  <c r="H61" i="9"/>
  <c r="A61" i="9" s="1"/>
  <c r="B61" i="9" s="1"/>
  <c r="H62" i="9"/>
  <c r="A62" i="9" s="1"/>
  <c r="B62" i="9" s="1"/>
  <c r="H63" i="9"/>
  <c r="A63" i="9" s="1"/>
  <c r="B63" i="9" s="1"/>
  <c r="H64" i="9"/>
  <c r="A64" i="9" s="1"/>
  <c r="H65" i="9"/>
  <c r="A65" i="9" s="1"/>
  <c r="B65" i="9" s="1"/>
  <c r="H66" i="9"/>
  <c r="A66" i="9" s="1"/>
  <c r="B66" i="9" s="1"/>
  <c r="H67" i="9"/>
  <c r="A67" i="9" s="1"/>
  <c r="B67" i="9" s="1"/>
  <c r="H68" i="9"/>
  <c r="A68" i="9" s="1"/>
  <c r="B68" i="9" s="1"/>
  <c r="H69" i="9"/>
  <c r="A69" i="9" s="1"/>
  <c r="B69" i="9" s="1"/>
  <c r="H70" i="9"/>
  <c r="A70" i="9" s="1"/>
  <c r="B70" i="9" s="1"/>
  <c r="H71" i="9"/>
  <c r="A71" i="9" s="1"/>
  <c r="B71" i="9" s="1"/>
  <c r="H72" i="9"/>
  <c r="A72" i="9" s="1"/>
  <c r="B72" i="9" s="1"/>
  <c r="H73" i="9"/>
  <c r="A73" i="9" s="1"/>
  <c r="B73" i="9" s="1"/>
  <c r="H74" i="9"/>
  <c r="A74" i="9" s="1"/>
  <c r="B74" i="9" s="1"/>
  <c r="H75" i="9"/>
  <c r="A75" i="9" s="1"/>
  <c r="B75" i="9" s="1"/>
  <c r="H76" i="9"/>
  <c r="A76" i="9" s="1"/>
  <c r="B76" i="9" s="1"/>
  <c r="H77" i="9"/>
  <c r="A77" i="9" s="1"/>
  <c r="B77" i="9" s="1"/>
  <c r="H78" i="9"/>
  <c r="A78" i="9" s="1"/>
  <c r="B78" i="9" s="1"/>
  <c r="H79" i="9"/>
  <c r="A79" i="9" s="1"/>
  <c r="B79" i="9" s="1"/>
  <c r="H80" i="9"/>
  <c r="H81" i="9"/>
  <c r="A81" i="9" s="1"/>
  <c r="B81" i="9" s="1"/>
  <c r="H82" i="9"/>
  <c r="A82" i="9" s="1"/>
  <c r="B82" i="9" s="1"/>
  <c r="H83" i="9"/>
  <c r="A83" i="9" s="1"/>
  <c r="B83" i="9" s="1"/>
  <c r="H84" i="9"/>
  <c r="A84" i="9" s="1"/>
  <c r="B84" i="9" s="1"/>
  <c r="H85" i="9"/>
  <c r="A85" i="9" s="1"/>
  <c r="B85" i="9" s="1"/>
  <c r="H86" i="9"/>
  <c r="A86" i="9" s="1"/>
  <c r="B86" i="9" s="1"/>
  <c r="H87" i="9"/>
  <c r="H88" i="9"/>
  <c r="A88" i="9" s="1"/>
  <c r="B88" i="9" s="1"/>
  <c r="H89" i="9"/>
  <c r="A89" i="9" s="1"/>
  <c r="B89" i="9" s="1"/>
  <c r="H90" i="9"/>
  <c r="A90" i="9" s="1"/>
  <c r="B90" i="9" s="1"/>
  <c r="H91" i="9"/>
  <c r="A91" i="9" s="1"/>
  <c r="B91" i="9" s="1"/>
  <c r="H92" i="9"/>
  <c r="A92" i="9" s="1"/>
  <c r="B92" i="9" s="1"/>
  <c r="H93" i="9"/>
  <c r="A93" i="9" s="1"/>
  <c r="B93" i="9" s="1"/>
  <c r="H94" i="9"/>
  <c r="A94" i="9" s="1"/>
  <c r="B94" i="9" s="1"/>
  <c r="H95" i="9"/>
  <c r="H96" i="9"/>
  <c r="A96" i="9" s="1"/>
  <c r="B96" i="9" s="1"/>
  <c r="H97" i="9"/>
  <c r="A97" i="9" s="1"/>
  <c r="B97" i="9" s="1"/>
  <c r="H98" i="9"/>
  <c r="A98" i="9" s="1"/>
  <c r="B98" i="9" s="1"/>
  <c r="H99" i="9"/>
  <c r="A99" i="9" s="1"/>
  <c r="B99" i="9" s="1"/>
  <c r="H100" i="9"/>
  <c r="A100" i="9" s="1"/>
  <c r="B100" i="9" s="1"/>
  <c r="H101" i="9"/>
  <c r="A101" i="9" s="1"/>
  <c r="B101" i="9" s="1"/>
  <c r="H102" i="9"/>
  <c r="A102" i="9" s="1"/>
  <c r="B102" i="9" s="1"/>
  <c r="H103" i="9"/>
  <c r="H104" i="9"/>
  <c r="A104" i="9" s="1"/>
  <c r="B104" i="9" s="1"/>
  <c r="H105" i="9"/>
  <c r="A105" i="9" s="1"/>
  <c r="B105" i="9" s="1"/>
  <c r="H106" i="9"/>
  <c r="A106" i="9" s="1"/>
  <c r="B106" i="9" s="1"/>
  <c r="H107" i="9"/>
  <c r="A107" i="9" s="1"/>
  <c r="B107" i="9" s="1"/>
  <c r="H108" i="9"/>
  <c r="A108" i="9" s="1"/>
  <c r="B108" i="9" s="1"/>
  <c r="H109" i="9"/>
  <c r="A109" i="9" s="1"/>
  <c r="B109" i="9" s="1"/>
  <c r="H110" i="9"/>
  <c r="A110" i="9" s="1"/>
  <c r="B110" i="9" s="1"/>
  <c r="H111" i="9"/>
  <c r="A111" i="9" s="1"/>
  <c r="B111" i="9" s="1"/>
  <c r="H112" i="9"/>
  <c r="A112" i="9" s="1"/>
  <c r="B112" i="9" s="1"/>
  <c r="H113" i="9"/>
  <c r="A113" i="9" s="1"/>
  <c r="B113" i="9" s="1"/>
  <c r="H114" i="9"/>
  <c r="A114" i="9" s="1"/>
  <c r="B114" i="9" s="1"/>
  <c r="G5" i="9"/>
  <c r="G4" i="9"/>
  <c r="G3" i="9"/>
  <c r="G2" i="9"/>
  <c r="G1" i="9"/>
  <c r="E5" i="9"/>
  <c r="E4" i="9"/>
  <c r="E3" i="9"/>
  <c r="E2" i="9"/>
  <c r="E1" i="9"/>
  <c r="A15" i="9"/>
  <c r="A31" i="9"/>
  <c r="A36" i="9"/>
  <c r="A80" i="9"/>
  <c r="B80" i="9" s="1"/>
  <c r="A87" i="9"/>
  <c r="B87" i="9" s="1"/>
  <c r="A95" i="9"/>
  <c r="B95" i="9" s="1"/>
  <c r="A103" i="9"/>
  <c r="B103" i="9" s="1"/>
  <c r="X4" i="1"/>
  <c r="X3" i="1"/>
  <c r="X2" i="1"/>
  <c r="B64" i="9" l="1"/>
  <c r="V115" i="1"/>
  <c r="V113" i="1"/>
  <c r="V111" i="1"/>
  <c r="V109" i="1"/>
  <c r="V107" i="1"/>
  <c r="V105" i="1"/>
  <c r="V103" i="1"/>
  <c r="V101" i="1"/>
  <c r="V99" i="1"/>
  <c r="V97" i="1"/>
  <c r="V95" i="1"/>
  <c r="V93" i="1"/>
  <c r="V91" i="1"/>
  <c r="V89" i="1"/>
  <c r="V87" i="1"/>
  <c r="V85" i="1"/>
  <c r="V83" i="1"/>
  <c r="V81" i="1"/>
  <c r="V79" i="1"/>
  <c r="V77" i="1"/>
  <c r="V75" i="1"/>
  <c r="V73" i="1"/>
  <c r="V71" i="1"/>
  <c r="V69" i="1"/>
  <c r="V67" i="1"/>
  <c r="V65" i="1"/>
  <c r="V63" i="1"/>
  <c r="V61" i="1"/>
  <c r="V59" i="1"/>
  <c r="V57" i="1"/>
  <c r="V55" i="1"/>
  <c r="V53" i="1"/>
  <c r="V51" i="1"/>
  <c r="V49" i="1"/>
  <c r="V47" i="1"/>
  <c r="V45" i="1"/>
  <c r="V43" i="1"/>
  <c r="V41" i="1"/>
  <c r="V39" i="1"/>
  <c r="V37" i="1"/>
  <c r="V35" i="1"/>
  <c r="V33" i="1"/>
  <c r="V112" i="1"/>
  <c r="V110" i="1"/>
  <c r="V106" i="1"/>
  <c r="V102" i="1"/>
  <c r="V98" i="1"/>
  <c r="V94" i="1"/>
  <c r="V90" i="1"/>
  <c r="V86" i="1"/>
  <c r="V82" i="1"/>
  <c r="V78" i="1"/>
  <c r="V74" i="1"/>
  <c r="V70" i="1"/>
  <c r="V66" i="1"/>
  <c r="V62" i="1"/>
  <c r="V58" i="1"/>
  <c r="V54" i="1"/>
  <c r="V50" i="1"/>
  <c r="V46" i="1"/>
  <c r="V42" i="1"/>
  <c r="V38" i="1"/>
  <c r="V34" i="1"/>
  <c r="U112" i="1"/>
  <c r="U115" i="1"/>
  <c r="U113" i="1"/>
  <c r="U111" i="1"/>
  <c r="U109" i="1"/>
  <c r="U107" i="1"/>
  <c r="U105" i="1"/>
  <c r="U103" i="1"/>
  <c r="U101" i="1"/>
  <c r="U99" i="1"/>
  <c r="U97" i="1"/>
  <c r="U95" i="1"/>
  <c r="U93" i="1"/>
  <c r="U91" i="1"/>
  <c r="U89" i="1"/>
  <c r="U87" i="1"/>
  <c r="U85" i="1"/>
  <c r="U83" i="1"/>
  <c r="U81" i="1"/>
  <c r="U79" i="1"/>
  <c r="U77" i="1"/>
  <c r="U75" i="1"/>
  <c r="U73" i="1"/>
  <c r="U71" i="1"/>
  <c r="U69" i="1"/>
  <c r="U67" i="1"/>
  <c r="U65" i="1"/>
  <c r="U63" i="1"/>
  <c r="U61" i="1"/>
  <c r="U59" i="1"/>
  <c r="U57" i="1"/>
  <c r="U55" i="1"/>
  <c r="U53" i="1"/>
  <c r="U51" i="1"/>
  <c r="U49" i="1"/>
  <c r="U47" i="1"/>
  <c r="U45" i="1"/>
  <c r="U43" i="1"/>
  <c r="U41" i="1"/>
  <c r="U39" i="1"/>
  <c r="U37" i="1"/>
  <c r="U35" i="1"/>
  <c r="U33" i="1"/>
  <c r="V114" i="1"/>
  <c r="V108" i="1"/>
  <c r="V104" i="1"/>
  <c r="V100" i="1"/>
  <c r="V96" i="1"/>
  <c r="V92" i="1"/>
  <c r="V88" i="1"/>
  <c r="V84" i="1"/>
  <c r="V80" i="1"/>
  <c r="V76" i="1"/>
  <c r="V72" i="1"/>
  <c r="V68" i="1"/>
  <c r="V64" i="1"/>
  <c r="V60" i="1"/>
  <c r="V56" i="1"/>
  <c r="V52" i="1"/>
  <c r="V48" i="1"/>
  <c r="V44" i="1"/>
  <c r="V40" i="1"/>
  <c r="V36" i="1"/>
  <c r="V32" i="1"/>
  <c r="U114" i="1"/>
  <c r="U110" i="1"/>
  <c r="U108" i="1"/>
  <c r="U100" i="1"/>
  <c r="U92" i="1"/>
  <c r="U84" i="1"/>
  <c r="U76" i="1"/>
  <c r="U68" i="1"/>
  <c r="U60" i="1"/>
  <c r="U52" i="1"/>
  <c r="U44" i="1"/>
  <c r="U36" i="1"/>
  <c r="U96" i="1"/>
  <c r="U88" i="1"/>
  <c r="U72" i="1"/>
  <c r="U56" i="1"/>
  <c r="U40" i="1"/>
  <c r="U32" i="1"/>
  <c r="U102" i="1"/>
  <c r="U94" i="1"/>
  <c r="U86" i="1"/>
  <c r="U78" i="1"/>
  <c r="U70" i="1"/>
  <c r="U62" i="1"/>
  <c r="U54" i="1"/>
  <c r="U46" i="1"/>
  <c r="U38" i="1"/>
  <c r="U106" i="1"/>
  <c r="U98" i="1"/>
  <c r="U90" i="1"/>
  <c r="U82" i="1"/>
  <c r="U74" i="1"/>
  <c r="U66" i="1"/>
  <c r="U58" i="1"/>
  <c r="U50" i="1"/>
  <c r="U42" i="1"/>
  <c r="U34" i="1"/>
  <c r="U104" i="1"/>
  <c r="U80" i="1"/>
  <c r="U64" i="1"/>
  <c r="U48" i="1"/>
  <c r="C110" i="9"/>
  <c r="C102" i="9"/>
  <c r="C94" i="9"/>
  <c r="C86" i="9"/>
  <c r="C78" i="9"/>
  <c r="C70" i="9"/>
  <c r="C62" i="9"/>
  <c r="C54" i="9"/>
  <c r="C46" i="9"/>
  <c r="C38" i="9"/>
  <c r="C113" i="9"/>
  <c r="C101" i="9"/>
  <c r="C93" i="9"/>
  <c r="C85" i="9"/>
  <c r="C77" i="9"/>
  <c r="C73" i="9"/>
  <c r="C65" i="9"/>
  <c r="C61" i="9"/>
  <c r="C49" i="9"/>
  <c r="C41" i="9"/>
  <c r="C112" i="9"/>
  <c r="C108" i="9"/>
  <c r="C104" i="9"/>
  <c r="C100" i="9"/>
  <c r="C96" i="9"/>
  <c r="C92" i="9"/>
  <c r="C88" i="9"/>
  <c r="C84" i="9"/>
  <c r="C80" i="9"/>
  <c r="C76" i="9"/>
  <c r="C72" i="9"/>
  <c r="C68" i="9"/>
  <c r="C64" i="9"/>
  <c r="C60" i="9"/>
  <c r="C56" i="9"/>
  <c r="C52" i="9"/>
  <c r="C48" i="9"/>
  <c r="C44" i="9"/>
  <c r="C40" i="9"/>
  <c r="C114" i="9"/>
  <c r="C106" i="9"/>
  <c r="C98" i="9"/>
  <c r="C90" i="9"/>
  <c r="C82" i="9"/>
  <c r="C74" i="9"/>
  <c r="C66" i="9"/>
  <c r="C58" i="9"/>
  <c r="C50" i="9"/>
  <c r="C42" i="9"/>
  <c r="C109" i="9"/>
  <c r="C105" i="9"/>
  <c r="C97" i="9"/>
  <c r="C89" i="9"/>
  <c r="C81" i="9"/>
  <c r="C69" i="9"/>
  <c r="C57" i="9"/>
  <c r="C53" i="9"/>
  <c r="C45" i="9"/>
  <c r="C111" i="9"/>
  <c r="C107" i="9"/>
  <c r="C103" i="9"/>
  <c r="C99" i="9"/>
  <c r="C95" i="9"/>
  <c r="C91" i="9"/>
  <c r="C87" i="9"/>
  <c r="C83" i="9"/>
  <c r="C79" i="9"/>
  <c r="C75" i="9"/>
  <c r="C71" i="9"/>
  <c r="C67" i="9"/>
  <c r="C63" i="9"/>
  <c r="C59" i="9"/>
  <c r="C55" i="9"/>
  <c r="C51" i="9"/>
  <c r="C47" i="9"/>
  <c r="C43" i="9"/>
  <c r="C39" i="9"/>
  <c r="G12" i="7"/>
  <c r="D4" i="6"/>
  <c r="A4" i="6"/>
  <c r="BE16" i="1" l="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12" i="1"/>
  <c r="BE113" i="1"/>
  <c r="BE114" i="1"/>
  <c r="BE115" i="1"/>
  <c r="AG11" i="1"/>
  <c r="AH11" i="1" s="1"/>
  <c r="AI11" i="1" s="1"/>
  <c r="AJ11" i="1" s="1"/>
  <c r="AK11" i="1" s="1"/>
  <c r="AL11" i="1" s="1"/>
  <c r="AM11" i="1" s="1"/>
  <c r="AN11" i="1" s="1"/>
  <c r="AO11" i="1" s="1"/>
  <c r="AP11" i="1" s="1"/>
  <c r="AQ11" i="1" s="1"/>
  <c r="AR11" i="1" s="1"/>
  <c r="AS11" i="1" s="1"/>
  <c r="AT11" i="1" s="1"/>
  <c r="AU11" i="1" s="1"/>
  <c r="AV11" i="1" s="1"/>
  <c r="AW11" i="1" s="1"/>
  <c r="AX11" i="1" s="1"/>
  <c r="AY11" i="1" s="1"/>
  <c r="AZ11" i="1" s="1"/>
  <c r="BA11" i="1" s="1"/>
  <c r="BB11" i="1" s="1"/>
  <c r="BC11" i="1" s="1"/>
  <c r="BD11" i="1" s="1"/>
  <c r="D1" i="7" l="1"/>
  <c r="A1" i="7"/>
  <c r="B4" i="7" l="1"/>
  <c r="B5" i="7"/>
  <c r="B6" i="7"/>
  <c r="B7" i="7"/>
  <c r="B8" i="7"/>
  <c r="G9" i="7"/>
  <c r="F9" i="7"/>
  <c r="E9" i="7"/>
  <c r="D9" i="7"/>
  <c r="C9" i="7"/>
  <c r="C10" i="7"/>
  <c r="A4" i="7"/>
  <c r="A36" i="1" l="1"/>
  <c r="A35" i="1"/>
  <c r="A34" i="1"/>
  <c r="A33" i="1"/>
  <c r="A32" i="1"/>
  <c r="A31" i="1"/>
  <c r="A23" i="1"/>
  <c r="E1" i="4"/>
  <c r="F1" i="4" s="1"/>
  <c r="G1" i="4" s="1"/>
  <c r="H1" i="4" s="1"/>
  <c r="I1" i="4" s="1"/>
  <c r="J1" i="4" s="1"/>
  <c r="K1" i="4" s="1"/>
  <c r="L1" i="4" s="1"/>
  <c r="M1" i="4" s="1"/>
  <c r="N1" i="4" s="1"/>
  <c r="O1" i="4" s="1"/>
  <c r="P1" i="4" s="1"/>
  <c r="Q1" i="4" s="1"/>
  <c r="R1" i="4" s="1"/>
  <c r="S1" i="4" s="1"/>
  <c r="T1" i="4" s="1"/>
  <c r="U1" i="4" s="1"/>
  <c r="V1" i="4" s="1"/>
  <c r="W1" i="4" s="1"/>
  <c r="X1" i="4" s="1"/>
  <c r="Y1" i="4" s="1"/>
  <c r="Z1" i="4" s="1"/>
  <c r="AA1" i="4" s="1"/>
  <c r="AB1" i="4" s="1"/>
  <c r="A24" i="1"/>
  <c r="A16" i="1"/>
  <c r="A17" i="1"/>
  <c r="A18" i="1"/>
  <c r="A19" i="1"/>
  <c r="A20" i="1"/>
  <c r="A21" i="1"/>
  <c r="A22" i="1"/>
  <c r="A25" i="1"/>
  <c r="A26" i="1"/>
  <c r="A27" i="1"/>
  <c r="A28" i="1"/>
  <c r="A29" i="1"/>
  <c r="A30"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V28" i="1" l="1"/>
  <c r="U28" i="1"/>
  <c r="U22" i="1"/>
  <c r="V22" i="1"/>
  <c r="U18" i="1"/>
  <c r="V18" i="1"/>
  <c r="V27" i="1"/>
  <c r="U27" i="1"/>
  <c r="V21" i="1"/>
  <c r="U21" i="1"/>
  <c r="V17" i="1"/>
  <c r="U17" i="1"/>
  <c r="V23" i="1"/>
  <c r="U23" i="1"/>
  <c r="B34" i="9"/>
  <c r="B33" i="9"/>
  <c r="B17" i="9"/>
  <c r="B32" i="9"/>
  <c r="B16" i="9"/>
  <c r="B27" i="9"/>
  <c r="V26" i="1"/>
  <c r="C32" i="9"/>
  <c r="C16" i="9"/>
  <c r="C30" i="9"/>
  <c r="C37" i="9"/>
  <c r="C27" i="9"/>
  <c r="B35" i="9"/>
  <c r="U26" i="1"/>
  <c r="C17" i="9"/>
  <c r="C20" i="9"/>
  <c r="C34" i="9"/>
  <c r="B22" i="9"/>
  <c r="B29" i="9"/>
  <c r="B31" i="9"/>
  <c r="B28" i="9"/>
  <c r="B26" i="9"/>
  <c r="B23" i="9"/>
  <c r="C33" i="9"/>
  <c r="C28" i="9"/>
  <c r="C22" i="9"/>
  <c r="C29" i="9"/>
  <c r="C23" i="9"/>
  <c r="B21" i="9"/>
  <c r="B20" i="9"/>
  <c r="C31" i="9"/>
  <c r="B15" i="9"/>
  <c r="B25" i="9"/>
  <c r="B30" i="9"/>
  <c r="B24" i="9"/>
  <c r="B36" i="9"/>
  <c r="B19" i="9"/>
  <c r="C26" i="9"/>
  <c r="C25" i="9"/>
  <c r="C24" i="9"/>
  <c r="C18" i="9"/>
  <c r="C21" i="9"/>
  <c r="C35" i="9"/>
  <c r="C19" i="9"/>
  <c r="B37" i="9"/>
  <c r="B18" i="9"/>
  <c r="C36" i="9"/>
  <c r="C15" i="9"/>
  <c r="U16" i="1"/>
  <c r="V16" i="1"/>
  <c r="V31" i="1"/>
  <c r="U31" i="1"/>
  <c r="V30" i="1"/>
  <c r="U30" i="1"/>
  <c r="V20" i="1"/>
  <c r="U20" i="1"/>
  <c r="V29" i="1"/>
  <c r="U29" i="1"/>
  <c r="V25" i="1"/>
  <c r="U25" i="1"/>
  <c r="V19" i="1"/>
  <c r="U19" i="1"/>
  <c r="V24" i="1"/>
  <c r="U24" i="1"/>
  <c r="B4" i="4"/>
  <c r="B8" i="4"/>
  <c r="C3" i="4"/>
  <c r="B60" i="4"/>
  <c r="C5" i="4"/>
  <c r="C9" i="4"/>
  <c r="B12" i="4"/>
  <c r="B31" i="4"/>
  <c r="C34" i="4"/>
  <c r="C4" i="4"/>
  <c r="B7" i="4"/>
  <c r="C8" i="4"/>
  <c r="B11" i="4"/>
  <c r="C12" i="4"/>
  <c r="C24" i="4"/>
  <c r="B27" i="4"/>
  <c r="B37" i="4"/>
  <c r="B6" i="4"/>
  <c r="C7" i="4"/>
  <c r="B10" i="4"/>
  <c r="C11" i="4"/>
  <c r="C20" i="4"/>
  <c r="B23" i="4"/>
  <c r="B15" i="4"/>
  <c r="C28" i="4"/>
  <c r="C102" i="4"/>
  <c r="B101" i="4"/>
  <c r="C98" i="4"/>
  <c r="B97" i="4"/>
  <c r="C94" i="4"/>
  <c r="B93" i="4"/>
  <c r="B102" i="4"/>
  <c r="C99" i="4"/>
  <c r="B98" i="4"/>
  <c r="C95" i="4"/>
  <c r="B94" i="4"/>
  <c r="C100" i="4"/>
  <c r="B99" i="4"/>
  <c r="C96" i="4"/>
  <c r="B95" i="4"/>
  <c r="C92" i="4"/>
  <c r="B96" i="4"/>
  <c r="C93" i="4"/>
  <c r="B91" i="4"/>
  <c r="C88" i="4"/>
  <c r="B87" i="4"/>
  <c r="C84" i="4"/>
  <c r="B83" i="4"/>
  <c r="B100" i="4"/>
  <c r="C97" i="4"/>
  <c r="C89" i="4"/>
  <c r="B88" i="4"/>
  <c r="C85" i="4"/>
  <c r="B84" i="4"/>
  <c r="C101" i="4"/>
  <c r="C90" i="4"/>
  <c r="B89" i="4"/>
  <c r="C86" i="4"/>
  <c r="B85" i="4"/>
  <c r="B86" i="4"/>
  <c r="C83" i="4"/>
  <c r="C82" i="4"/>
  <c r="B81" i="4"/>
  <c r="C78" i="4"/>
  <c r="B77" i="4"/>
  <c r="C74" i="4"/>
  <c r="B73" i="4"/>
  <c r="B92" i="4"/>
  <c r="B90" i="4"/>
  <c r="C87" i="4"/>
  <c r="B82" i="4"/>
  <c r="C79" i="4"/>
  <c r="B78" i="4"/>
  <c r="C75" i="4"/>
  <c r="B74" i="4"/>
  <c r="C91" i="4"/>
  <c r="C80" i="4"/>
  <c r="B79" i="4"/>
  <c r="C76" i="4"/>
  <c r="B75" i="4"/>
  <c r="B76" i="4"/>
  <c r="C73" i="4"/>
  <c r="C70" i="4"/>
  <c r="B69" i="4"/>
  <c r="C66" i="4"/>
  <c r="B65" i="4"/>
  <c r="C62" i="4"/>
  <c r="B61" i="4"/>
  <c r="C58" i="4"/>
  <c r="B57" i="4"/>
  <c r="C54" i="4"/>
  <c r="B53" i="4"/>
  <c r="B80" i="4"/>
  <c r="C77" i="4"/>
  <c r="C71" i="4"/>
  <c r="B70" i="4"/>
  <c r="C67" i="4"/>
  <c r="B66" i="4"/>
  <c r="C63" i="4"/>
  <c r="B62" i="4"/>
  <c r="C59" i="4"/>
  <c r="B58" i="4"/>
  <c r="C55" i="4"/>
  <c r="B54" i="4"/>
  <c r="C51" i="4"/>
  <c r="C81" i="4"/>
  <c r="C72" i="4"/>
  <c r="B71" i="4"/>
  <c r="C68" i="4"/>
  <c r="B67" i="4"/>
  <c r="C64" i="4"/>
  <c r="B63" i="4"/>
  <c r="C60" i="4"/>
  <c r="B59" i="4"/>
  <c r="C56" i="4"/>
  <c r="B55" i="4"/>
  <c r="C52" i="4"/>
  <c r="B51" i="4"/>
  <c r="B64" i="4"/>
  <c r="C61" i="4"/>
  <c r="B50" i="4"/>
  <c r="C47" i="4"/>
  <c r="B46" i="4"/>
  <c r="C43" i="4"/>
  <c r="B42" i="4"/>
  <c r="C39" i="4"/>
  <c r="B38" i="4"/>
  <c r="C35" i="4"/>
  <c r="B34" i="4"/>
  <c r="B68" i="4"/>
  <c r="C65" i="4"/>
  <c r="B52" i="4"/>
  <c r="C48" i="4"/>
  <c r="B47" i="4"/>
  <c r="C44" i="4"/>
  <c r="B43" i="4"/>
  <c r="C40" i="4"/>
  <c r="B39" i="4"/>
  <c r="C36" i="4"/>
  <c r="B35" i="4"/>
  <c r="C32" i="4"/>
  <c r="B72" i="4"/>
  <c r="C69" i="4"/>
  <c r="B56" i="4"/>
  <c r="C53" i="4"/>
  <c r="C49" i="4"/>
  <c r="B48" i="4"/>
  <c r="C45" i="4"/>
  <c r="B44" i="4"/>
  <c r="C41" i="4"/>
  <c r="B40" i="4"/>
  <c r="C37" i="4"/>
  <c r="B36" i="4"/>
  <c r="C33" i="4"/>
  <c r="B32" i="4"/>
  <c r="C57" i="4"/>
  <c r="B41" i="4"/>
  <c r="C38" i="4"/>
  <c r="C29" i="4"/>
  <c r="B28" i="4"/>
  <c r="C25" i="4"/>
  <c r="B24" i="4"/>
  <c r="C21" i="4"/>
  <c r="B20" i="4"/>
  <c r="C17" i="4"/>
  <c r="B16" i="4"/>
  <c r="C13" i="4"/>
  <c r="B45" i="4"/>
  <c r="C42" i="4"/>
  <c r="C30" i="4"/>
  <c r="B29" i="4"/>
  <c r="C26" i="4"/>
  <c r="B25" i="4"/>
  <c r="C22" i="4"/>
  <c r="B21" i="4"/>
  <c r="C18" i="4"/>
  <c r="B17" i="4"/>
  <c r="C14" i="4"/>
  <c r="B13" i="4"/>
  <c r="B49" i="4"/>
  <c r="C46" i="4"/>
  <c r="B33" i="4"/>
  <c r="C31" i="4"/>
  <c r="B30" i="4"/>
  <c r="C27" i="4"/>
  <c r="B26" i="4"/>
  <c r="C23" i="4"/>
  <c r="B22" i="4"/>
  <c r="C19" i="4"/>
  <c r="B18" i="4"/>
  <c r="C15" i="4"/>
  <c r="B14" i="4"/>
  <c r="B3" i="4"/>
  <c r="B5" i="4"/>
  <c r="C6" i="4"/>
  <c r="B9" i="4"/>
  <c r="C10" i="4"/>
  <c r="C16" i="4"/>
  <c r="B19" i="4"/>
  <c r="C50" i="4"/>
  <c r="AG12" i="1"/>
  <c r="AF12" i="1"/>
  <c r="AK14" i="1"/>
  <c r="Y6" i="1"/>
  <c r="Y5" i="1"/>
  <c r="Y4" i="1"/>
  <c r="Y3" i="1"/>
  <c r="Y2" i="1"/>
  <c r="E192" i="3"/>
  <c r="E193" i="3" s="1"/>
  <c r="E194" i="3" s="1"/>
  <c r="E195" i="3" s="1"/>
  <c r="C192" i="3"/>
  <c r="C193" i="3" s="1"/>
  <c r="C194" i="3" s="1"/>
  <c r="C195" i="3" s="1"/>
  <c r="W6" i="1"/>
  <c r="W5" i="1"/>
  <c r="W4" i="1"/>
  <c r="W3" i="1"/>
  <c r="W2" i="1"/>
  <c r="J182" i="3"/>
  <c r="J181" i="3"/>
  <c r="J180" i="3"/>
  <c r="V6" i="1"/>
  <c r="V5" i="1"/>
  <c r="V4" i="1"/>
  <c r="V3" i="1"/>
  <c r="V2" i="1"/>
  <c r="U6" i="1"/>
  <c r="U5" i="1"/>
  <c r="U4" i="1"/>
  <c r="U3" i="1"/>
  <c r="U2" i="1"/>
  <c r="T6" i="1"/>
  <c r="T5" i="1"/>
  <c r="T4" i="1"/>
  <c r="T3" i="1"/>
  <c r="T2" i="1"/>
  <c r="S6" i="1"/>
  <c r="S5" i="1"/>
  <c r="S4" i="1"/>
  <c r="S3" i="1"/>
  <c r="S2" i="1"/>
  <c r="L180" i="3"/>
  <c r="AA33" i="1" l="1"/>
  <c r="AD33" i="1" s="1"/>
  <c r="AA31" i="1"/>
  <c r="AA35" i="1"/>
  <c r="AD35" i="1" s="1"/>
  <c r="AA34" i="1"/>
  <c r="AD34" i="1" s="1"/>
  <c r="AA32" i="1"/>
  <c r="AD32" i="1" s="1"/>
  <c r="AA36" i="1"/>
  <c r="AD36" i="1" s="1"/>
  <c r="AC34" i="1"/>
  <c r="AC32" i="1"/>
  <c r="AC36" i="1"/>
  <c r="AC33" i="1"/>
  <c r="AC31" i="1"/>
  <c r="AC35" i="1"/>
  <c r="AB35" i="1"/>
  <c r="AB34" i="1"/>
  <c r="AB32" i="1"/>
  <c r="AB36" i="1"/>
  <c r="AB33" i="1"/>
  <c r="AB31" i="1"/>
  <c r="Z23" i="1"/>
  <c r="Z36" i="1"/>
  <c r="Z33" i="1"/>
  <c r="Z31" i="1"/>
  <c r="Z35" i="1"/>
  <c r="Z34" i="1"/>
  <c r="Z32" i="1"/>
  <c r="AC23" i="1"/>
  <c r="AA23" i="1"/>
  <c r="AB23" i="1"/>
  <c r="AC24" i="1"/>
  <c r="AA24" i="1"/>
  <c r="AB24" i="1"/>
  <c r="Z24" i="1"/>
  <c r="Z27" i="1"/>
  <c r="AA16" i="1"/>
  <c r="AL14" i="1"/>
  <c r="AP14" i="1"/>
  <c r="AB16" i="1"/>
  <c r="AB17" i="1"/>
  <c r="AA30" i="1"/>
  <c r="AD30" i="1" s="1"/>
  <c r="Z98" i="1"/>
  <c r="AA65" i="1"/>
  <c r="AD65" i="1" s="1"/>
  <c r="AC108" i="1"/>
  <c r="AA21" i="1"/>
  <c r="AC44" i="1"/>
  <c r="AC22" i="1"/>
  <c r="AB67" i="1"/>
  <c r="AA81" i="1"/>
  <c r="AD81" i="1" s="1"/>
  <c r="AC30" i="1"/>
  <c r="AA97" i="1"/>
  <c r="AD97" i="1" s="1"/>
  <c r="AC76" i="1"/>
  <c r="AC92" i="1"/>
  <c r="Z114" i="1"/>
  <c r="Z28" i="1"/>
  <c r="AA49" i="1"/>
  <c r="AD49" i="1" s="1"/>
  <c r="AA113" i="1"/>
  <c r="AD113" i="1" s="1"/>
  <c r="AC60" i="1"/>
  <c r="AC21" i="1"/>
  <c r="AA69" i="1"/>
  <c r="AD69" i="1" s="1"/>
  <c r="AC88" i="1"/>
  <c r="AC56" i="1"/>
  <c r="AB99" i="1"/>
  <c r="Z50" i="1"/>
  <c r="AA41" i="1"/>
  <c r="AD41" i="1" s="1"/>
  <c r="AA57" i="1"/>
  <c r="AD57" i="1" s="1"/>
  <c r="AA73" i="1"/>
  <c r="AD73" i="1" s="1"/>
  <c r="AA89" i="1"/>
  <c r="AD89" i="1" s="1"/>
  <c r="AA105" i="1"/>
  <c r="AD105" i="1" s="1"/>
  <c r="AC100" i="1"/>
  <c r="AC84" i="1"/>
  <c r="AC68" i="1"/>
  <c r="AC52" i="1"/>
  <c r="AB115" i="1"/>
  <c r="AB51" i="1"/>
  <c r="AA27" i="1"/>
  <c r="AA53" i="1"/>
  <c r="AD53" i="1" s="1"/>
  <c r="AA85" i="1"/>
  <c r="AD85" i="1" s="1"/>
  <c r="AA101" i="1"/>
  <c r="AD101" i="1" s="1"/>
  <c r="AC104" i="1"/>
  <c r="AC72" i="1"/>
  <c r="AC40" i="1"/>
  <c r="AB83" i="1"/>
  <c r="Z22" i="1"/>
  <c r="AA45" i="1"/>
  <c r="AD45" i="1" s="1"/>
  <c r="AA61" i="1"/>
  <c r="AD61" i="1" s="1"/>
  <c r="AA77" i="1"/>
  <c r="AD77" i="1" s="1"/>
  <c r="AA93" i="1"/>
  <c r="AD93" i="1" s="1"/>
  <c r="AA109" i="1"/>
  <c r="AD109" i="1" s="1"/>
  <c r="AC112" i="1"/>
  <c r="AC96" i="1"/>
  <c r="AC80" i="1"/>
  <c r="AC64" i="1"/>
  <c r="AC48" i="1"/>
  <c r="AC18" i="1"/>
  <c r="AB111" i="1"/>
  <c r="AB95" i="1"/>
  <c r="AB79" i="1"/>
  <c r="AB63" i="1"/>
  <c r="AB47" i="1"/>
  <c r="AB28" i="1"/>
  <c r="Z66" i="1"/>
  <c r="AA17" i="1"/>
  <c r="AA22" i="1"/>
  <c r="AA28" i="1"/>
  <c r="AA38" i="1"/>
  <c r="AD38" i="1" s="1"/>
  <c r="AA42" i="1"/>
  <c r="AD42" i="1" s="1"/>
  <c r="AA46" i="1"/>
  <c r="AD46" i="1" s="1"/>
  <c r="AA50" i="1"/>
  <c r="AD50" i="1" s="1"/>
  <c r="AA54" i="1"/>
  <c r="AD54" i="1" s="1"/>
  <c r="AA58" i="1"/>
  <c r="AD58" i="1" s="1"/>
  <c r="AA62" i="1"/>
  <c r="AD62" i="1" s="1"/>
  <c r="AA66" i="1"/>
  <c r="AD66" i="1" s="1"/>
  <c r="AA70" i="1"/>
  <c r="AD70" i="1" s="1"/>
  <c r="AA74" i="1"/>
  <c r="AD74" i="1" s="1"/>
  <c r="AA78" i="1"/>
  <c r="AD78" i="1" s="1"/>
  <c r="AA82" i="1"/>
  <c r="AD82" i="1" s="1"/>
  <c r="AA86" i="1"/>
  <c r="AD86" i="1" s="1"/>
  <c r="AA90" i="1"/>
  <c r="AD90" i="1" s="1"/>
  <c r="AA94" i="1"/>
  <c r="AD94" i="1" s="1"/>
  <c r="AA98" i="1"/>
  <c r="AD98" i="1" s="1"/>
  <c r="AA102" i="1"/>
  <c r="AD102" i="1" s="1"/>
  <c r="AA106" i="1"/>
  <c r="AD106" i="1" s="1"/>
  <c r="AA110" i="1"/>
  <c r="AD110" i="1" s="1"/>
  <c r="AA114" i="1"/>
  <c r="AD114" i="1" s="1"/>
  <c r="AC115" i="1"/>
  <c r="AC111" i="1"/>
  <c r="AC107" i="1"/>
  <c r="AC103" i="1"/>
  <c r="AC99" i="1"/>
  <c r="AC95" i="1"/>
  <c r="AC91" i="1"/>
  <c r="AC87" i="1"/>
  <c r="AC83" i="1"/>
  <c r="AC79" i="1"/>
  <c r="AC75" i="1"/>
  <c r="AC71" i="1"/>
  <c r="AC67" i="1"/>
  <c r="AC63" i="1"/>
  <c r="AC59" i="1"/>
  <c r="AC55" i="1"/>
  <c r="AC51" i="1"/>
  <c r="AC47" i="1"/>
  <c r="AC43" i="1"/>
  <c r="AC39" i="1"/>
  <c r="AC37" i="1"/>
  <c r="AC28" i="1"/>
  <c r="AB107" i="1"/>
  <c r="AB91" i="1"/>
  <c r="AB75" i="1"/>
  <c r="AB59" i="1"/>
  <c r="AB43" i="1"/>
  <c r="AB19" i="1"/>
  <c r="Z82" i="1"/>
  <c r="AA19" i="1"/>
  <c r="AA25" i="1"/>
  <c r="AA29" i="1"/>
  <c r="AD29" i="1" s="1"/>
  <c r="AA37" i="1"/>
  <c r="AD37" i="1" s="1"/>
  <c r="AA39" i="1"/>
  <c r="AD39" i="1" s="1"/>
  <c r="AA43" i="1"/>
  <c r="AD43" i="1" s="1"/>
  <c r="AA47" i="1"/>
  <c r="AD47" i="1" s="1"/>
  <c r="AA51" i="1"/>
  <c r="AD51" i="1" s="1"/>
  <c r="AA55" i="1"/>
  <c r="AD55" i="1" s="1"/>
  <c r="AA59" i="1"/>
  <c r="AD59" i="1" s="1"/>
  <c r="AA63" i="1"/>
  <c r="AD63" i="1" s="1"/>
  <c r="AA67" i="1"/>
  <c r="AD67" i="1" s="1"/>
  <c r="AA71" i="1"/>
  <c r="AD71" i="1" s="1"/>
  <c r="AA75" i="1"/>
  <c r="AD75" i="1" s="1"/>
  <c r="AA79" i="1"/>
  <c r="AD79" i="1" s="1"/>
  <c r="AA83" i="1"/>
  <c r="AD83" i="1" s="1"/>
  <c r="AA87" i="1"/>
  <c r="AD87" i="1" s="1"/>
  <c r="AA91" i="1"/>
  <c r="AD91" i="1" s="1"/>
  <c r="AA95" i="1"/>
  <c r="AD95" i="1" s="1"/>
  <c r="AA99" i="1"/>
  <c r="AD99" i="1" s="1"/>
  <c r="AA103" i="1"/>
  <c r="AD103" i="1" s="1"/>
  <c r="AA107" i="1"/>
  <c r="AD107" i="1" s="1"/>
  <c r="AA111" i="1"/>
  <c r="AD111" i="1" s="1"/>
  <c r="AA115" i="1"/>
  <c r="AD115" i="1" s="1"/>
  <c r="AC114" i="1"/>
  <c r="AC110" i="1"/>
  <c r="AC106" i="1"/>
  <c r="AC102" i="1"/>
  <c r="AC98" i="1"/>
  <c r="AC94" i="1"/>
  <c r="AC90" i="1"/>
  <c r="AC86" i="1"/>
  <c r="AC82" i="1"/>
  <c r="AC78" i="1"/>
  <c r="AC74" i="1"/>
  <c r="AC70" i="1"/>
  <c r="AC66" i="1"/>
  <c r="AC62" i="1"/>
  <c r="AC58" i="1"/>
  <c r="AC54" i="1"/>
  <c r="AC50" i="1"/>
  <c r="AC46" i="1"/>
  <c r="AC42" i="1"/>
  <c r="AC38" i="1"/>
  <c r="AC27" i="1"/>
  <c r="AC17" i="1"/>
  <c r="AB103" i="1"/>
  <c r="AB87" i="1"/>
  <c r="AB71" i="1"/>
  <c r="AB55" i="1"/>
  <c r="AB39" i="1"/>
  <c r="AA20" i="1"/>
  <c r="AA26" i="1"/>
  <c r="AA40" i="1"/>
  <c r="AD40" i="1" s="1"/>
  <c r="AA44" i="1"/>
  <c r="AD44" i="1" s="1"/>
  <c r="AA48" i="1"/>
  <c r="AD48" i="1" s="1"/>
  <c r="AA52" i="1"/>
  <c r="AD52" i="1" s="1"/>
  <c r="AA56" i="1"/>
  <c r="AD56" i="1" s="1"/>
  <c r="AA60" i="1"/>
  <c r="AD60" i="1" s="1"/>
  <c r="AA64" i="1"/>
  <c r="AD64" i="1" s="1"/>
  <c r="AA68" i="1"/>
  <c r="AD68" i="1" s="1"/>
  <c r="AA72" i="1"/>
  <c r="AD72" i="1" s="1"/>
  <c r="AA76" i="1"/>
  <c r="AD76" i="1" s="1"/>
  <c r="AA80" i="1"/>
  <c r="AD80" i="1" s="1"/>
  <c r="AA84" i="1"/>
  <c r="AD84" i="1" s="1"/>
  <c r="AA88" i="1"/>
  <c r="AD88" i="1" s="1"/>
  <c r="AA92" i="1"/>
  <c r="AD92" i="1" s="1"/>
  <c r="AA96" i="1"/>
  <c r="AD96" i="1" s="1"/>
  <c r="AA100" i="1"/>
  <c r="AD100" i="1" s="1"/>
  <c r="AA104" i="1"/>
  <c r="AD104" i="1" s="1"/>
  <c r="AA108" i="1"/>
  <c r="AD108" i="1" s="1"/>
  <c r="AA112" i="1"/>
  <c r="AD112" i="1" s="1"/>
  <c r="AC113" i="1"/>
  <c r="AC109" i="1"/>
  <c r="AC105" i="1"/>
  <c r="AC101" i="1"/>
  <c r="AC97" i="1"/>
  <c r="AC93" i="1"/>
  <c r="AC89" i="1"/>
  <c r="AC85" i="1"/>
  <c r="AC81" i="1"/>
  <c r="AC77" i="1"/>
  <c r="AC73" i="1"/>
  <c r="AC69" i="1"/>
  <c r="AC65" i="1"/>
  <c r="AC61" i="1"/>
  <c r="AC57" i="1"/>
  <c r="AC53" i="1"/>
  <c r="AC49" i="1"/>
  <c r="AC45" i="1"/>
  <c r="AC41" i="1"/>
  <c r="AB30" i="1"/>
  <c r="AC19" i="1"/>
  <c r="AA18" i="1"/>
  <c r="AC26" i="1"/>
  <c r="AC20" i="1"/>
  <c r="AC16" i="1"/>
  <c r="AC29" i="1"/>
  <c r="AC25" i="1"/>
  <c r="Z38" i="1"/>
  <c r="Z54" i="1"/>
  <c r="Z70" i="1"/>
  <c r="Z86" i="1"/>
  <c r="Z102" i="1"/>
  <c r="Z42" i="1"/>
  <c r="Z58" i="1"/>
  <c r="Z74" i="1"/>
  <c r="Z90" i="1"/>
  <c r="Z106" i="1"/>
  <c r="Z18" i="1"/>
  <c r="Z46" i="1"/>
  <c r="Z62" i="1"/>
  <c r="Z78" i="1"/>
  <c r="Z94" i="1"/>
  <c r="Z110" i="1"/>
  <c r="Z19" i="1"/>
  <c r="Z25" i="1"/>
  <c r="Z29" i="1"/>
  <c r="Z37" i="1"/>
  <c r="Z39" i="1"/>
  <c r="Z43" i="1"/>
  <c r="Z47" i="1"/>
  <c r="Z51" i="1"/>
  <c r="Z55" i="1"/>
  <c r="Z59" i="1"/>
  <c r="Z63" i="1"/>
  <c r="Z67" i="1"/>
  <c r="Z71" i="1"/>
  <c r="Z75" i="1"/>
  <c r="Z79" i="1"/>
  <c r="Z83" i="1"/>
  <c r="Z87" i="1"/>
  <c r="Z91" i="1"/>
  <c r="Z95" i="1"/>
  <c r="Z99" i="1"/>
  <c r="Z103" i="1"/>
  <c r="Z107" i="1"/>
  <c r="Z111" i="1"/>
  <c r="Z115" i="1"/>
  <c r="Z16" i="1"/>
  <c r="Z20" i="1"/>
  <c r="Z26" i="1"/>
  <c r="Z30" i="1"/>
  <c r="Z40" i="1"/>
  <c r="Z44" i="1"/>
  <c r="Z48" i="1"/>
  <c r="Z52" i="1"/>
  <c r="Z56" i="1"/>
  <c r="Z60" i="1"/>
  <c r="Z64" i="1"/>
  <c r="Z68" i="1"/>
  <c r="Z72" i="1"/>
  <c r="Z76" i="1"/>
  <c r="Z80" i="1"/>
  <c r="Z84" i="1"/>
  <c r="Z88" i="1"/>
  <c r="Z92" i="1"/>
  <c r="Z96" i="1"/>
  <c r="Z100" i="1"/>
  <c r="Z104" i="1"/>
  <c r="Z108" i="1"/>
  <c r="Z112" i="1"/>
  <c r="Z17" i="1"/>
  <c r="Z21" i="1"/>
  <c r="Z41" i="1"/>
  <c r="Z45" i="1"/>
  <c r="Z49" i="1"/>
  <c r="Z53" i="1"/>
  <c r="Z57" i="1"/>
  <c r="Z61" i="1"/>
  <c r="Z65" i="1"/>
  <c r="Z69" i="1"/>
  <c r="Z73" i="1"/>
  <c r="Z77" i="1"/>
  <c r="Z81" i="1"/>
  <c r="Z85" i="1"/>
  <c r="Z89" i="1"/>
  <c r="Z93" i="1"/>
  <c r="Z97" i="1"/>
  <c r="Z101" i="1"/>
  <c r="Z105" i="1"/>
  <c r="Z109" i="1"/>
  <c r="Z113" i="1"/>
  <c r="AB114" i="1"/>
  <c r="AB110" i="1"/>
  <c r="AB106" i="1"/>
  <c r="AB102" i="1"/>
  <c r="AB98" i="1"/>
  <c r="AB94" i="1"/>
  <c r="AB90" i="1"/>
  <c r="AB86" i="1"/>
  <c r="AB82" i="1"/>
  <c r="AB78" i="1"/>
  <c r="AB74" i="1"/>
  <c r="AB70" i="1"/>
  <c r="AB66" i="1"/>
  <c r="AB62" i="1"/>
  <c r="AB58" i="1"/>
  <c r="AB54" i="1"/>
  <c r="AB50" i="1"/>
  <c r="AB46" i="1"/>
  <c r="AB42" i="1"/>
  <c r="AB38" i="1"/>
  <c r="AB25" i="1"/>
  <c r="AB26" i="1"/>
  <c r="AB113" i="1"/>
  <c r="AB109" i="1"/>
  <c r="AB105" i="1"/>
  <c r="AB101" i="1"/>
  <c r="AB97" i="1"/>
  <c r="AB93" i="1"/>
  <c r="AB89" i="1"/>
  <c r="AB85" i="1"/>
  <c r="AB81" i="1"/>
  <c r="AB77" i="1"/>
  <c r="AB73" i="1"/>
  <c r="AB69" i="1"/>
  <c r="AB65" i="1"/>
  <c r="AB61" i="1"/>
  <c r="AB57" i="1"/>
  <c r="AB53" i="1"/>
  <c r="AB49" i="1"/>
  <c r="AB45" i="1"/>
  <c r="AB41" i="1"/>
  <c r="AB21" i="1"/>
  <c r="AB112" i="1"/>
  <c r="AB108" i="1"/>
  <c r="AB104" i="1"/>
  <c r="AB100" i="1"/>
  <c r="AB96" i="1"/>
  <c r="AB92" i="1"/>
  <c r="AB88" i="1"/>
  <c r="AB84" i="1"/>
  <c r="AB80" i="1"/>
  <c r="AB76" i="1"/>
  <c r="AB72" i="1"/>
  <c r="AB68" i="1"/>
  <c r="AB64" i="1"/>
  <c r="AB60" i="1"/>
  <c r="AB56" i="1"/>
  <c r="AB52" i="1"/>
  <c r="AB48" i="1"/>
  <c r="AB44" i="1"/>
  <c r="AB40" i="1"/>
  <c r="AB18" i="1"/>
  <c r="AB27" i="1"/>
  <c r="AB20" i="1"/>
  <c r="AB37" i="1"/>
  <c r="AB29" i="1"/>
  <c r="AB22" i="1"/>
  <c r="AD28" i="1" l="1"/>
  <c r="AD21" i="1"/>
  <c r="AD23" i="1"/>
  <c r="AD20" i="1"/>
  <c r="AD18" i="1"/>
  <c r="AD25" i="1"/>
  <c r="AD22" i="1"/>
  <c r="AD27" i="1"/>
  <c r="AD16" i="1"/>
  <c r="AD24" i="1"/>
  <c r="AD31" i="1"/>
  <c r="AD26" i="1"/>
  <c r="AD19" i="1"/>
  <c r="AD17" i="1"/>
  <c r="AK34" i="1"/>
  <c r="AJ31" i="1"/>
  <c r="AK33" i="1"/>
  <c r="AJ111" i="1"/>
  <c r="AJ95" i="1"/>
  <c r="AP63" i="1"/>
  <c r="AJ47" i="1"/>
  <c r="AK36" i="1"/>
  <c r="AF103" i="1"/>
  <c r="AF87" i="1"/>
  <c r="AJ71" i="1"/>
  <c r="AI55" i="1"/>
  <c r="AJ39" i="1"/>
  <c r="W35" i="1"/>
  <c r="AJ32" i="1"/>
  <c r="AM14" i="1"/>
  <c r="AN14" i="1" s="1"/>
  <c r="AI34" i="1"/>
  <c r="W23" i="1"/>
  <c r="AE46" i="1"/>
  <c r="AE60" i="1"/>
  <c r="AE83" i="1"/>
  <c r="AE67" i="1"/>
  <c r="AE42" i="1"/>
  <c r="AE61" i="1"/>
  <c r="AE45" i="1"/>
  <c r="AE18" i="1"/>
  <c r="AE58" i="1"/>
  <c r="AH12" i="1"/>
  <c r="AQ14" i="1"/>
  <c r="AU14" i="1"/>
  <c r="AG34" i="1" l="1"/>
  <c r="AG31" i="1"/>
  <c r="AH34" i="1"/>
  <c r="AF31" i="1"/>
  <c r="AK31" i="1"/>
  <c r="AL31" i="1"/>
  <c r="AE31" i="1"/>
  <c r="W31" i="1"/>
  <c r="AI31" i="1"/>
  <c r="AF34" i="1"/>
  <c r="W34" i="1"/>
  <c r="AL34" i="1"/>
  <c r="I21" i="4" s="1"/>
  <c r="AJ34" i="1"/>
  <c r="AE34" i="1"/>
  <c r="AP34" i="1"/>
  <c r="AK71" i="1"/>
  <c r="W47" i="1"/>
  <c r="AK111" i="1"/>
  <c r="AP31" i="1"/>
  <c r="AH31" i="1"/>
  <c r="AK47" i="1"/>
  <c r="AH111" i="1"/>
  <c r="AI47" i="1"/>
  <c r="W111" i="1"/>
  <c r="AJ36" i="1"/>
  <c r="AF55" i="1"/>
  <c r="AE47" i="1"/>
  <c r="Y47" i="1" s="1"/>
  <c r="AH55" i="1"/>
  <c r="AG47" i="1"/>
  <c r="AI95" i="1"/>
  <c r="AI111" i="1"/>
  <c r="AM47" i="1"/>
  <c r="W55" i="1"/>
  <c r="AP47" i="1"/>
  <c r="AG95" i="1"/>
  <c r="AM111" i="1"/>
  <c r="AG36" i="1"/>
  <c r="AH32" i="1"/>
  <c r="AE95" i="1"/>
  <c r="AL55" i="1"/>
  <c r="AH95" i="1"/>
  <c r="AK95" i="1"/>
  <c r="AE36" i="1"/>
  <c r="Y36" i="1" s="1"/>
  <c r="AH36" i="1"/>
  <c r="AL36" i="1"/>
  <c r="AE111" i="1"/>
  <c r="Y111" i="1" s="1"/>
  <c r="AG55" i="1"/>
  <c r="AP55" i="1"/>
  <c r="AI71" i="1"/>
  <c r="AH47" i="1"/>
  <c r="AF47" i="1"/>
  <c r="AL95" i="1"/>
  <c r="AF95" i="1"/>
  <c r="W95" i="1"/>
  <c r="AL111" i="1"/>
  <c r="AF111" i="1"/>
  <c r="AF36" i="1"/>
  <c r="AP32" i="1"/>
  <c r="AJ55" i="1"/>
  <c r="AM95" i="1"/>
  <c r="AE55" i="1"/>
  <c r="Y55" i="1" s="1"/>
  <c r="AK55" i="1"/>
  <c r="W71" i="1"/>
  <c r="AL47" i="1"/>
  <c r="AP95" i="1"/>
  <c r="AG111" i="1"/>
  <c r="AP111" i="1"/>
  <c r="W36" i="1"/>
  <c r="AI36" i="1"/>
  <c r="AP36" i="1"/>
  <c r="AI63" i="1"/>
  <c r="AL87" i="1"/>
  <c r="AL33" i="1"/>
  <c r="AF33" i="1"/>
  <c r="D21" i="4" s="1"/>
  <c r="AK103" i="1"/>
  <c r="W39" i="1"/>
  <c r="AM79" i="1"/>
  <c r="AM55" i="1"/>
  <c r="AP103" i="1"/>
  <c r="AK39" i="1"/>
  <c r="AJ103" i="1"/>
  <c r="AL79" i="1"/>
  <c r="AE103" i="1"/>
  <c r="Y103" i="1" s="1"/>
  <c r="AI39" i="1"/>
  <c r="AF79" i="1"/>
  <c r="AH39" i="1"/>
  <c r="AM39" i="1"/>
  <c r="AG103" i="1"/>
  <c r="AI103" i="1"/>
  <c r="W103" i="1"/>
  <c r="AG79" i="1"/>
  <c r="AP79" i="1"/>
  <c r="AJ79" i="1"/>
  <c r="AE32" i="1"/>
  <c r="Y32" i="1" s="1"/>
  <c r="AE79" i="1"/>
  <c r="Y79" i="1" s="1"/>
  <c r="AL39" i="1"/>
  <c r="AF39" i="1"/>
  <c r="AH103" i="1"/>
  <c r="AM103" i="1"/>
  <c r="AK79" i="1"/>
  <c r="AI79" i="1"/>
  <c r="W79" i="1"/>
  <c r="AE39" i="1"/>
  <c r="Y39" i="1" s="1"/>
  <c r="AG39" i="1"/>
  <c r="AP39" i="1"/>
  <c r="AL103" i="1"/>
  <c r="AH79" i="1"/>
  <c r="AK35" i="1"/>
  <c r="AM87" i="1"/>
  <c r="AG87" i="1"/>
  <c r="AP87" i="1"/>
  <c r="AJ87" i="1"/>
  <c r="W33" i="1"/>
  <c r="AI33" i="1"/>
  <c r="G21" i="4" s="1"/>
  <c r="AP33" i="1"/>
  <c r="AI35" i="1"/>
  <c r="AG35" i="1"/>
  <c r="AE87" i="1"/>
  <c r="Y87" i="1" s="1"/>
  <c r="AK87" i="1"/>
  <c r="AI87" i="1"/>
  <c r="W87" i="1"/>
  <c r="AG33" i="1"/>
  <c r="E21" i="4" s="1"/>
  <c r="AJ33" i="1"/>
  <c r="AP35" i="1"/>
  <c r="AJ35" i="1"/>
  <c r="AH87" i="1"/>
  <c r="AK63" i="1"/>
  <c r="AL35" i="1"/>
  <c r="AE33" i="1"/>
  <c r="Y33" i="1" s="1"/>
  <c r="AH33" i="1"/>
  <c r="AE35" i="1"/>
  <c r="Y35" i="1" s="1"/>
  <c r="AH35" i="1"/>
  <c r="AF35" i="1"/>
  <c r="AH71" i="1"/>
  <c r="AM71" i="1"/>
  <c r="AJ63" i="1"/>
  <c r="AH63" i="1"/>
  <c r="AM63" i="1"/>
  <c r="AF32" i="1"/>
  <c r="W32" i="1"/>
  <c r="AE71" i="1"/>
  <c r="Y71" i="1" s="1"/>
  <c r="AL71" i="1"/>
  <c r="AF71" i="1"/>
  <c r="AF63" i="1"/>
  <c r="AL63" i="1"/>
  <c r="W63" i="1"/>
  <c r="AI32" i="1"/>
  <c r="AG32" i="1"/>
  <c r="E19" i="4" s="1"/>
  <c r="AE63" i="1"/>
  <c r="Y63" i="1" s="1"/>
  <c r="AG71" i="1"/>
  <c r="AP71" i="1"/>
  <c r="AG63" i="1"/>
  <c r="AK32" i="1"/>
  <c r="AL32" i="1"/>
  <c r="Y95" i="1"/>
  <c r="Y42" i="1"/>
  <c r="Y45" i="1"/>
  <c r="Y83" i="1"/>
  <c r="Y60" i="1"/>
  <c r="Y58" i="1"/>
  <c r="Y61" i="1"/>
  <c r="AD19" i="4"/>
  <c r="Y67" i="1"/>
  <c r="Y46" i="1"/>
  <c r="Y18" i="1"/>
  <c r="Y34" i="1"/>
  <c r="Y31" i="1"/>
  <c r="AU34" i="1"/>
  <c r="AU33" i="1"/>
  <c r="AU31" i="1"/>
  <c r="AU36" i="1"/>
  <c r="AU32" i="1"/>
  <c r="AU35" i="1"/>
  <c r="AG23" i="1"/>
  <c r="AM31" i="1"/>
  <c r="AM36" i="1"/>
  <c r="AM32" i="1"/>
  <c r="AM35" i="1"/>
  <c r="AM34" i="1"/>
  <c r="AM33" i="1"/>
  <c r="AQ32" i="1"/>
  <c r="AQ35" i="1"/>
  <c r="AQ34" i="1"/>
  <c r="AQ33" i="1"/>
  <c r="AQ31" i="1"/>
  <c r="AQ36" i="1"/>
  <c r="AN111" i="1"/>
  <c r="AN31" i="1"/>
  <c r="AN36" i="1"/>
  <c r="AN32" i="1"/>
  <c r="AN34" i="1"/>
  <c r="AN35" i="1"/>
  <c r="AN33" i="1"/>
  <c r="AK23" i="1"/>
  <c r="AF23" i="1"/>
  <c r="AH23" i="1"/>
  <c r="AQ23" i="1"/>
  <c r="AM23" i="1"/>
  <c r="AN23" i="1"/>
  <c r="AI23" i="1"/>
  <c r="AL23" i="1"/>
  <c r="AP23" i="1"/>
  <c r="AJ23" i="1"/>
  <c r="AU23" i="1"/>
  <c r="AE23" i="1"/>
  <c r="W102" i="1"/>
  <c r="AU102" i="1"/>
  <c r="AQ102" i="1"/>
  <c r="AP102" i="1"/>
  <c r="AL102" i="1"/>
  <c r="AH102" i="1"/>
  <c r="AK102" i="1"/>
  <c r="AG102" i="1"/>
  <c r="AN102" i="1"/>
  <c r="AJ102" i="1"/>
  <c r="AF102" i="1"/>
  <c r="AM102" i="1"/>
  <c r="AI102" i="1"/>
  <c r="W113" i="1"/>
  <c r="AP113" i="1"/>
  <c r="AL113" i="1"/>
  <c r="AH113" i="1"/>
  <c r="AK113" i="1"/>
  <c r="AG113" i="1"/>
  <c r="AN113" i="1"/>
  <c r="AJ113" i="1"/>
  <c r="AF113" i="1"/>
  <c r="AM113" i="1"/>
  <c r="AI113" i="1"/>
  <c r="AU113" i="1"/>
  <c r="AQ113" i="1"/>
  <c r="W82" i="1"/>
  <c r="AK82" i="1"/>
  <c r="AG82" i="1"/>
  <c r="AN82" i="1"/>
  <c r="AJ82" i="1"/>
  <c r="AF82" i="1"/>
  <c r="AU82" i="1"/>
  <c r="AQ82" i="1"/>
  <c r="AM82" i="1"/>
  <c r="AI82" i="1"/>
  <c r="AH82" i="1"/>
  <c r="AP82" i="1"/>
  <c r="AL82" i="1"/>
  <c r="W92" i="1"/>
  <c r="AN92" i="1"/>
  <c r="AJ92" i="1"/>
  <c r="AU92" i="1"/>
  <c r="AQ92" i="1"/>
  <c r="AM92" i="1"/>
  <c r="AP92" i="1"/>
  <c r="AI92" i="1"/>
  <c r="AH92" i="1"/>
  <c r="AL92" i="1"/>
  <c r="AG92" i="1"/>
  <c r="AK92" i="1"/>
  <c r="AF92" i="1"/>
  <c r="W29" i="1"/>
  <c r="AU29" i="1"/>
  <c r="AN29" i="1"/>
  <c r="AJ29" i="1"/>
  <c r="AF29" i="1"/>
  <c r="AK29" i="1"/>
  <c r="AQ29" i="1"/>
  <c r="AM29" i="1"/>
  <c r="AI29" i="1"/>
  <c r="AG29" i="1"/>
  <c r="AP29" i="1"/>
  <c r="AL29" i="1"/>
  <c r="AH29" i="1"/>
  <c r="W54" i="1"/>
  <c r="AN54" i="1"/>
  <c r="AJ54" i="1"/>
  <c r="AF54" i="1"/>
  <c r="AU54" i="1"/>
  <c r="AQ54" i="1"/>
  <c r="AM54" i="1"/>
  <c r="AI54" i="1"/>
  <c r="AP54" i="1"/>
  <c r="AL54" i="1"/>
  <c r="AH54" i="1"/>
  <c r="AG54" i="1"/>
  <c r="AK54" i="1"/>
  <c r="W26" i="1"/>
  <c r="AU26" i="1"/>
  <c r="AQ26" i="1"/>
  <c r="AM26" i="1"/>
  <c r="AI26" i="1"/>
  <c r="AF26" i="1"/>
  <c r="AP26" i="1"/>
  <c r="AL26" i="1"/>
  <c r="AH26" i="1"/>
  <c r="AK26" i="1"/>
  <c r="AG26" i="1"/>
  <c r="AN26" i="1"/>
  <c r="AJ26" i="1"/>
  <c r="W108" i="1"/>
  <c r="AU108" i="1"/>
  <c r="AQ108" i="1"/>
  <c r="AM108" i="1"/>
  <c r="AI108" i="1"/>
  <c r="AP108" i="1"/>
  <c r="AL108" i="1"/>
  <c r="AH108" i="1"/>
  <c r="AK108" i="1"/>
  <c r="AG108" i="1"/>
  <c r="AJ108" i="1"/>
  <c r="AF108" i="1"/>
  <c r="AN108" i="1"/>
  <c r="W75" i="1"/>
  <c r="AN75" i="1"/>
  <c r="AJ75" i="1"/>
  <c r="AF75" i="1"/>
  <c r="AU75" i="1"/>
  <c r="AQ75" i="1"/>
  <c r="AM75" i="1"/>
  <c r="AI75" i="1"/>
  <c r="AP75" i="1"/>
  <c r="AL75" i="1"/>
  <c r="AH75" i="1"/>
  <c r="AG75" i="1"/>
  <c r="AK75" i="1"/>
  <c r="W101" i="1"/>
  <c r="AU101" i="1"/>
  <c r="AQ101" i="1"/>
  <c r="AM101" i="1"/>
  <c r="AI101" i="1"/>
  <c r="AP101" i="1"/>
  <c r="AL101" i="1"/>
  <c r="AH101" i="1"/>
  <c r="AK101" i="1"/>
  <c r="AG101" i="1"/>
  <c r="AJ101" i="1"/>
  <c r="AF101" i="1"/>
  <c r="AN101" i="1"/>
  <c r="W41" i="1"/>
  <c r="AP41" i="1"/>
  <c r="AL41" i="1"/>
  <c r="AH41" i="1"/>
  <c r="AK41" i="1"/>
  <c r="AG41" i="1"/>
  <c r="AN41" i="1"/>
  <c r="AJ41" i="1"/>
  <c r="AF41" i="1"/>
  <c r="AM41" i="1"/>
  <c r="AQ41" i="1"/>
  <c r="AI41" i="1"/>
  <c r="AU41" i="1"/>
  <c r="W64" i="1"/>
  <c r="AP64" i="1"/>
  <c r="AL64" i="1"/>
  <c r="AH64" i="1"/>
  <c r="AK64" i="1"/>
  <c r="AG64" i="1"/>
  <c r="AN64" i="1"/>
  <c r="AJ64" i="1"/>
  <c r="AF64" i="1"/>
  <c r="AM64" i="1"/>
  <c r="AI64" i="1"/>
  <c r="AU64" i="1"/>
  <c r="AQ64" i="1"/>
  <c r="W84" i="1"/>
  <c r="AU84" i="1"/>
  <c r="AQ84" i="1"/>
  <c r="AM84" i="1"/>
  <c r="AI84" i="1"/>
  <c r="AP84" i="1"/>
  <c r="AL84" i="1"/>
  <c r="AH84" i="1"/>
  <c r="AK84" i="1"/>
  <c r="AG84" i="1"/>
  <c r="AF84" i="1"/>
  <c r="AN84" i="1"/>
  <c r="AJ84" i="1"/>
  <c r="W56" i="1"/>
  <c r="AP56" i="1"/>
  <c r="AL56" i="1"/>
  <c r="AH56" i="1"/>
  <c r="AK56" i="1"/>
  <c r="AG56" i="1"/>
  <c r="AN56" i="1"/>
  <c r="AJ56" i="1"/>
  <c r="AF56" i="1"/>
  <c r="AU56" i="1"/>
  <c r="AQ56" i="1"/>
  <c r="AM56" i="1"/>
  <c r="AI56" i="1"/>
  <c r="W38" i="1"/>
  <c r="AK38" i="1"/>
  <c r="AG38" i="1"/>
  <c r="AN38" i="1"/>
  <c r="AJ38" i="1"/>
  <c r="AF38" i="1"/>
  <c r="AU38" i="1"/>
  <c r="AQ38" i="1"/>
  <c r="AM38" i="1"/>
  <c r="AI38" i="1"/>
  <c r="AH38" i="1"/>
  <c r="AL38" i="1"/>
  <c r="AP38" i="1"/>
  <c r="W97" i="1"/>
  <c r="AU97" i="1"/>
  <c r="AQ97" i="1"/>
  <c r="AM97" i="1"/>
  <c r="AI97" i="1"/>
  <c r="AP97" i="1"/>
  <c r="AL97" i="1"/>
  <c r="AH97" i="1"/>
  <c r="AK97" i="1"/>
  <c r="AG97" i="1"/>
  <c r="AN97" i="1"/>
  <c r="AJ97" i="1"/>
  <c r="AF97" i="1"/>
  <c r="W72" i="1"/>
  <c r="AU72" i="1"/>
  <c r="AQ72" i="1"/>
  <c r="AM72" i="1"/>
  <c r="AI72" i="1"/>
  <c r="AP72" i="1"/>
  <c r="AL72" i="1"/>
  <c r="AH72" i="1"/>
  <c r="AK72" i="1"/>
  <c r="AG72" i="1"/>
  <c r="AN72" i="1"/>
  <c r="AJ72" i="1"/>
  <c r="AF72" i="1"/>
  <c r="W66" i="1"/>
  <c r="AN66" i="1"/>
  <c r="AJ66" i="1"/>
  <c r="AF66" i="1"/>
  <c r="AU66" i="1"/>
  <c r="AQ66" i="1"/>
  <c r="AM66" i="1"/>
  <c r="AI66" i="1"/>
  <c r="AP66" i="1"/>
  <c r="AL66" i="1"/>
  <c r="AH66" i="1"/>
  <c r="AK66" i="1"/>
  <c r="AG66" i="1"/>
  <c r="W88" i="1"/>
  <c r="AU88" i="1"/>
  <c r="AQ88" i="1"/>
  <c r="AM88" i="1"/>
  <c r="AI88" i="1"/>
  <c r="AP88" i="1"/>
  <c r="AL88" i="1"/>
  <c r="AH88" i="1"/>
  <c r="AK88" i="1"/>
  <c r="AG88" i="1"/>
  <c r="AN88" i="1"/>
  <c r="AJ88" i="1"/>
  <c r="AF88" i="1"/>
  <c r="W70" i="1"/>
  <c r="AK70" i="1"/>
  <c r="AG70" i="1"/>
  <c r="AN70" i="1"/>
  <c r="AJ70" i="1"/>
  <c r="AF70" i="1"/>
  <c r="AU70" i="1"/>
  <c r="AQ70" i="1"/>
  <c r="AM70" i="1"/>
  <c r="AI70" i="1"/>
  <c r="AP70" i="1"/>
  <c r="AL70" i="1"/>
  <c r="AH70" i="1"/>
  <c r="W89" i="1"/>
  <c r="AP89" i="1"/>
  <c r="AL89" i="1"/>
  <c r="AH89" i="1"/>
  <c r="AK89" i="1"/>
  <c r="AG89" i="1"/>
  <c r="AN89" i="1"/>
  <c r="AJ89" i="1"/>
  <c r="AF89" i="1"/>
  <c r="AI89" i="1"/>
  <c r="AU89" i="1"/>
  <c r="AQ89" i="1"/>
  <c r="AM89" i="1"/>
  <c r="W43" i="1"/>
  <c r="AN43" i="1"/>
  <c r="AJ43" i="1"/>
  <c r="AF43" i="1"/>
  <c r="AU43" i="1"/>
  <c r="AQ43" i="1"/>
  <c r="AM43" i="1"/>
  <c r="AI43" i="1"/>
  <c r="AP43" i="1"/>
  <c r="AL43" i="1"/>
  <c r="AH43" i="1"/>
  <c r="AK43" i="1"/>
  <c r="AG43" i="1"/>
  <c r="W107" i="1"/>
  <c r="AN107" i="1"/>
  <c r="AJ107" i="1"/>
  <c r="AF107" i="1"/>
  <c r="AU107" i="1"/>
  <c r="AQ107" i="1"/>
  <c r="AM107" i="1"/>
  <c r="AI107" i="1"/>
  <c r="AP107" i="1"/>
  <c r="AL107" i="1"/>
  <c r="AH107" i="1"/>
  <c r="AK107" i="1"/>
  <c r="AG107" i="1"/>
  <c r="W100" i="1"/>
  <c r="AN100" i="1"/>
  <c r="AJ100" i="1"/>
  <c r="AF100" i="1"/>
  <c r="AU100" i="1"/>
  <c r="AQ100" i="1"/>
  <c r="AM100" i="1"/>
  <c r="AI100" i="1"/>
  <c r="AP100" i="1"/>
  <c r="AL100" i="1"/>
  <c r="AH100" i="1"/>
  <c r="AK100" i="1"/>
  <c r="AG100" i="1"/>
  <c r="AU44" i="1"/>
  <c r="AQ44" i="1"/>
  <c r="AM44" i="1"/>
  <c r="AI44" i="1"/>
  <c r="AP44" i="1"/>
  <c r="AL44" i="1"/>
  <c r="AH44" i="1"/>
  <c r="AK44" i="1"/>
  <c r="AG44" i="1"/>
  <c r="AN44" i="1"/>
  <c r="AF44" i="1"/>
  <c r="AJ44" i="1"/>
  <c r="AP73" i="1"/>
  <c r="AL73" i="1"/>
  <c r="AH73" i="1"/>
  <c r="AK73" i="1"/>
  <c r="AG73" i="1"/>
  <c r="AN73" i="1"/>
  <c r="AJ73" i="1"/>
  <c r="AF73" i="1"/>
  <c r="AI73" i="1"/>
  <c r="AU73" i="1"/>
  <c r="AQ73" i="1"/>
  <c r="AM73" i="1"/>
  <c r="W96" i="1"/>
  <c r="AN96" i="1"/>
  <c r="AJ96" i="1"/>
  <c r="AF96" i="1"/>
  <c r="AU96" i="1"/>
  <c r="AQ96" i="1"/>
  <c r="AM96" i="1"/>
  <c r="AI96" i="1"/>
  <c r="AP96" i="1"/>
  <c r="AL96" i="1"/>
  <c r="AH96" i="1"/>
  <c r="AG96" i="1"/>
  <c r="AK96" i="1"/>
  <c r="W18" i="1"/>
  <c r="AK18" i="1"/>
  <c r="AG18" i="1"/>
  <c r="AP18" i="1"/>
  <c r="AN18" i="1"/>
  <c r="AJ18" i="1"/>
  <c r="AF18" i="1"/>
  <c r="AH18" i="1"/>
  <c r="AU18" i="1"/>
  <c r="AQ18" i="1"/>
  <c r="AM18" i="1"/>
  <c r="AI18" i="1"/>
  <c r="AL18" i="1"/>
  <c r="W61" i="1"/>
  <c r="AK61" i="1"/>
  <c r="AG61" i="1"/>
  <c r="AN61" i="1"/>
  <c r="AJ61" i="1"/>
  <c r="AF61" i="1"/>
  <c r="AU61" i="1"/>
  <c r="AQ61" i="1"/>
  <c r="AM61" i="1"/>
  <c r="AI61" i="1"/>
  <c r="AH61" i="1"/>
  <c r="AP61" i="1"/>
  <c r="AL61" i="1"/>
  <c r="W106" i="1"/>
  <c r="AK106" i="1"/>
  <c r="AG106" i="1"/>
  <c r="AN106" i="1"/>
  <c r="AJ106" i="1"/>
  <c r="AF106" i="1"/>
  <c r="AU106" i="1"/>
  <c r="AQ106" i="1"/>
  <c r="AM106" i="1"/>
  <c r="AI106" i="1"/>
  <c r="AL106" i="1"/>
  <c r="AH106" i="1"/>
  <c r="AP106" i="1"/>
  <c r="W83" i="1"/>
  <c r="AN83" i="1"/>
  <c r="AJ83" i="1"/>
  <c r="AF83" i="1"/>
  <c r="AU83" i="1"/>
  <c r="AQ83" i="1"/>
  <c r="AM83" i="1"/>
  <c r="AI83" i="1"/>
  <c r="AP83" i="1"/>
  <c r="AL83" i="1"/>
  <c r="AH83" i="1"/>
  <c r="AK83" i="1"/>
  <c r="AG83" i="1"/>
  <c r="W76" i="1"/>
  <c r="AU76" i="1"/>
  <c r="AQ76" i="1"/>
  <c r="AM76" i="1"/>
  <c r="AI76" i="1"/>
  <c r="AP76" i="1"/>
  <c r="AL76" i="1"/>
  <c r="AH76" i="1"/>
  <c r="AK76" i="1"/>
  <c r="AG76" i="1"/>
  <c r="AN76" i="1"/>
  <c r="AJ76" i="1"/>
  <c r="AF76" i="1"/>
  <c r="W110" i="1"/>
  <c r="AK110" i="1"/>
  <c r="AG110" i="1"/>
  <c r="AN110" i="1"/>
  <c r="AJ110" i="1"/>
  <c r="AF110" i="1"/>
  <c r="AU110" i="1"/>
  <c r="AQ110" i="1"/>
  <c r="AM110" i="1"/>
  <c r="AI110" i="1"/>
  <c r="AH110" i="1"/>
  <c r="AP110" i="1"/>
  <c r="AL110" i="1"/>
  <c r="AQ39" i="1"/>
  <c r="AQ71" i="1"/>
  <c r="AN87" i="1"/>
  <c r="AQ103" i="1"/>
  <c r="AQ47" i="1"/>
  <c r="AQ79" i="1"/>
  <c r="AQ95" i="1"/>
  <c r="AQ111" i="1"/>
  <c r="W48" i="1"/>
  <c r="AP48" i="1"/>
  <c r="AL48" i="1"/>
  <c r="AK48" i="1"/>
  <c r="AG48" i="1"/>
  <c r="AN48" i="1"/>
  <c r="AJ48" i="1"/>
  <c r="AM48" i="1"/>
  <c r="AI48" i="1"/>
  <c r="AU48" i="1"/>
  <c r="AH48" i="1"/>
  <c r="AQ48" i="1"/>
  <c r="AF48" i="1"/>
  <c r="W112" i="1"/>
  <c r="AU112" i="1"/>
  <c r="AQ112" i="1"/>
  <c r="AM112" i="1"/>
  <c r="AI112" i="1"/>
  <c r="AP112" i="1"/>
  <c r="AL112" i="1"/>
  <c r="AH112" i="1"/>
  <c r="AK112" i="1"/>
  <c r="AG112" i="1"/>
  <c r="AF112" i="1"/>
  <c r="AN112" i="1"/>
  <c r="AJ112" i="1"/>
  <c r="AP109" i="1"/>
  <c r="AL109" i="1"/>
  <c r="AH109" i="1"/>
  <c r="AK109" i="1"/>
  <c r="AG109" i="1"/>
  <c r="AN109" i="1"/>
  <c r="AJ109" i="1"/>
  <c r="AF109" i="1"/>
  <c r="AQ109" i="1"/>
  <c r="AM109" i="1"/>
  <c r="AI109" i="1"/>
  <c r="AU109" i="1"/>
  <c r="AN37" i="1"/>
  <c r="AJ37" i="1"/>
  <c r="AF37" i="1"/>
  <c r="AU37" i="1"/>
  <c r="AQ37" i="1"/>
  <c r="AM37" i="1"/>
  <c r="AI37" i="1"/>
  <c r="AP37" i="1"/>
  <c r="AL37" i="1"/>
  <c r="AH37" i="1"/>
  <c r="AK37" i="1"/>
  <c r="AG37" i="1"/>
  <c r="AK99" i="1"/>
  <c r="AG99" i="1"/>
  <c r="AN99" i="1"/>
  <c r="AJ99" i="1"/>
  <c r="AF99" i="1"/>
  <c r="AU99" i="1"/>
  <c r="AQ99" i="1"/>
  <c r="AM99" i="1"/>
  <c r="AI99" i="1"/>
  <c r="AL99" i="1"/>
  <c r="AH99" i="1"/>
  <c r="AP99" i="1"/>
  <c r="AN25" i="1"/>
  <c r="AJ25" i="1"/>
  <c r="AF25" i="1"/>
  <c r="AU25" i="1"/>
  <c r="AQ25" i="1"/>
  <c r="AM25" i="1"/>
  <c r="AI25" i="1"/>
  <c r="AK25" i="1"/>
  <c r="AP25" i="1"/>
  <c r="AL25" i="1"/>
  <c r="AH25" i="1"/>
  <c r="AG25" i="1"/>
  <c r="AU39" i="1"/>
  <c r="AN55" i="1"/>
  <c r="AQ55" i="1"/>
  <c r="AU71" i="1"/>
  <c r="AU103" i="1"/>
  <c r="AU47" i="1"/>
  <c r="AQ63" i="1"/>
  <c r="AU79" i="1"/>
  <c r="AU95" i="1"/>
  <c r="AU111" i="1"/>
  <c r="W51" i="1"/>
  <c r="AU51" i="1"/>
  <c r="AQ51" i="1"/>
  <c r="AM51" i="1"/>
  <c r="AI51" i="1"/>
  <c r="AP51" i="1"/>
  <c r="AL51" i="1"/>
  <c r="AH51" i="1"/>
  <c r="AK51" i="1"/>
  <c r="AG51" i="1"/>
  <c r="AN51" i="1"/>
  <c r="AJ51" i="1"/>
  <c r="AF51" i="1"/>
  <c r="W115" i="1"/>
  <c r="AN115" i="1"/>
  <c r="AJ115" i="1"/>
  <c r="AF115" i="1"/>
  <c r="AU115" i="1"/>
  <c r="AQ115" i="1"/>
  <c r="AM115" i="1"/>
  <c r="AI115" i="1"/>
  <c r="AP115" i="1"/>
  <c r="AL115" i="1"/>
  <c r="AH115" i="1"/>
  <c r="AK115" i="1"/>
  <c r="AG115" i="1"/>
  <c r="W86" i="1"/>
  <c r="AK86" i="1"/>
  <c r="AG86" i="1"/>
  <c r="AN86" i="1"/>
  <c r="AJ86" i="1"/>
  <c r="AF86" i="1"/>
  <c r="AU86" i="1"/>
  <c r="AQ86" i="1"/>
  <c r="AM86" i="1"/>
  <c r="AI86" i="1"/>
  <c r="AP86" i="1"/>
  <c r="AL86" i="1"/>
  <c r="AH86" i="1"/>
  <c r="AN39" i="1"/>
  <c r="AU55" i="1"/>
  <c r="AN71" i="1"/>
  <c r="AQ87" i="1"/>
  <c r="AN103" i="1"/>
  <c r="AN47" i="1"/>
  <c r="AN63" i="1"/>
  <c r="AU63" i="1"/>
  <c r="AN79" i="1"/>
  <c r="AN95" i="1"/>
  <c r="W49" i="1"/>
  <c r="AK49" i="1"/>
  <c r="AG49" i="1"/>
  <c r="AN49" i="1"/>
  <c r="AJ49" i="1"/>
  <c r="AF49" i="1"/>
  <c r="AU49" i="1"/>
  <c r="AQ49" i="1"/>
  <c r="AM49" i="1"/>
  <c r="AI49" i="1"/>
  <c r="AP49" i="1"/>
  <c r="AL49" i="1"/>
  <c r="AH49" i="1"/>
  <c r="W104" i="1"/>
  <c r="AU104" i="1"/>
  <c r="AQ104" i="1"/>
  <c r="AM104" i="1"/>
  <c r="AI104" i="1"/>
  <c r="AP104" i="1"/>
  <c r="AL104" i="1"/>
  <c r="AH104" i="1"/>
  <c r="AK104" i="1"/>
  <c r="AG104" i="1"/>
  <c r="AN104" i="1"/>
  <c r="AJ104" i="1"/>
  <c r="AF104" i="1"/>
  <c r="W17" i="1"/>
  <c r="AP17" i="1"/>
  <c r="AL17" i="1"/>
  <c r="AH17" i="1"/>
  <c r="AM17" i="1"/>
  <c r="AK17" i="1"/>
  <c r="AG17" i="1"/>
  <c r="AQ17" i="1"/>
  <c r="AN17" i="1"/>
  <c r="AJ17" i="1"/>
  <c r="AF17" i="1"/>
  <c r="AU17" i="1"/>
  <c r="AI17" i="1"/>
  <c r="W19" i="1"/>
  <c r="AN19" i="1"/>
  <c r="AJ19" i="1"/>
  <c r="AF19" i="1"/>
  <c r="AG19" i="1"/>
  <c r="AU19" i="1"/>
  <c r="AQ19" i="1"/>
  <c r="AM19" i="1"/>
  <c r="AI19" i="1"/>
  <c r="AP19" i="1"/>
  <c r="AL19" i="1"/>
  <c r="AH19" i="1"/>
  <c r="AK19" i="1"/>
  <c r="W28" i="1"/>
  <c r="AK28" i="1"/>
  <c r="AG28" i="1"/>
  <c r="AP28" i="1"/>
  <c r="AN28" i="1"/>
  <c r="AJ28" i="1"/>
  <c r="AF28" i="1"/>
  <c r="AU28" i="1"/>
  <c r="AQ28" i="1"/>
  <c r="AM28" i="1"/>
  <c r="AI28" i="1"/>
  <c r="AH28" i="1"/>
  <c r="AL28" i="1"/>
  <c r="W59" i="1"/>
  <c r="AU59" i="1"/>
  <c r="AQ59" i="1"/>
  <c r="AM59" i="1"/>
  <c r="AI59" i="1"/>
  <c r="AP59" i="1"/>
  <c r="AL59" i="1"/>
  <c r="AH59" i="1"/>
  <c r="AK59" i="1"/>
  <c r="AG59" i="1"/>
  <c r="AJ59" i="1"/>
  <c r="AF59" i="1"/>
  <c r="AN59" i="1"/>
  <c r="W53" i="1"/>
  <c r="AK53" i="1"/>
  <c r="AG53" i="1"/>
  <c r="AN53" i="1"/>
  <c r="AJ53" i="1"/>
  <c r="AF53" i="1"/>
  <c r="AU53" i="1"/>
  <c r="AQ53" i="1"/>
  <c r="AM53" i="1"/>
  <c r="AI53" i="1"/>
  <c r="AP53" i="1"/>
  <c r="AL53" i="1"/>
  <c r="AH53" i="1"/>
  <c r="W69" i="1"/>
  <c r="AP69" i="1"/>
  <c r="AL69" i="1"/>
  <c r="AH69" i="1"/>
  <c r="AK69" i="1"/>
  <c r="AG69" i="1"/>
  <c r="AN69" i="1"/>
  <c r="AJ69" i="1"/>
  <c r="AF69" i="1"/>
  <c r="AM69" i="1"/>
  <c r="AI69" i="1"/>
  <c r="AU69" i="1"/>
  <c r="AQ69" i="1"/>
  <c r="AP27" i="1"/>
  <c r="AL27" i="1"/>
  <c r="AH27" i="1"/>
  <c r="AM27" i="1"/>
  <c r="AK27" i="1"/>
  <c r="AG27" i="1"/>
  <c r="AI27" i="1"/>
  <c r="AN27" i="1"/>
  <c r="AJ27" i="1"/>
  <c r="AF27" i="1"/>
  <c r="AU27" i="1"/>
  <c r="AQ27" i="1"/>
  <c r="W105" i="1"/>
  <c r="AP105" i="1"/>
  <c r="AL105" i="1"/>
  <c r="AH105" i="1"/>
  <c r="AK105" i="1"/>
  <c r="AG105" i="1"/>
  <c r="AN105" i="1"/>
  <c r="AJ105" i="1"/>
  <c r="AF105" i="1"/>
  <c r="AU105" i="1"/>
  <c r="AQ105" i="1"/>
  <c r="AM105" i="1"/>
  <c r="AI105" i="1"/>
  <c r="W65" i="1"/>
  <c r="AK65" i="1"/>
  <c r="AG65" i="1"/>
  <c r="AN65" i="1"/>
  <c r="AJ65" i="1"/>
  <c r="AF65" i="1"/>
  <c r="AU65" i="1"/>
  <c r="AQ65" i="1"/>
  <c r="AM65" i="1"/>
  <c r="AI65" i="1"/>
  <c r="AP65" i="1"/>
  <c r="AL65" i="1"/>
  <c r="AH65" i="1"/>
  <c r="W98" i="1"/>
  <c r="AP98" i="1"/>
  <c r="AL98" i="1"/>
  <c r="AH98" i="1"/>
  <c r="AK98" i="1"/>
  <c r="AG98" i="1"/>
  <c r="AN98" i="1"/>
  <c r="AJ98" i="1"/>
  <c r="AF98" i="1"/>
  <c r="AU98" i="1"/>
  <c r="AQ98" i="1"/>
  <c r="AM98" i="1"/>
  <c r="AI98" i="1"/>
  <c r="W85" i="1"/>
  <c r="AP85" i="1"/>
  <c r="AL85" i="1"/>
  <c r="AH85" i="1"/>
  <c r="AK85" i="1"/>
  <c r="AG85" i="1"/>
  <c r="AN85" i="1"/>
  <c r="AJ85" i="1"/>
  <c r="AF85" i="1"/>
  <c r="AM85" i="1"/>
  <c r="AI85" i="1"/>
  <c r="AU85" i="1"/>
  <c r="AQ85" i="1"/>
  <c r="W50" i="1"/>
  <c r="AN50" i="1"/>
  <c r="AJ50" i="1"/>
  <c r="AF50" i="1"/>
  <c r="AU50" i="1"/>
  <c r="AQ50" i="1"/>
  <c r="AM50" i="1"/>
  <c r="AI50" i="1"/>
  <c r="AP50" i="1"/>
  <c r="AL50" i="1"/>
  <c r="AH50" i="1"/>
  <c r="AK50" i="1"/>
  <c r="AG50" i="1"/>
  <c r="W52" i="1"/>
  <c r="AP52" i="1"/>
  <c r="AL52" i="1"/>
  <c r="AH52" i="1"/>
  <c r="AK52" i="1"/>
  <c r="AG52" i="1"/>
  <c r="AN52" i="1"/>
  <c r="AJ52" i="1"/>
  <c r="AF52" i="1"/>
  <c r="AI52" i="1"/>
  <c r="AU52" i="1"/>
  <c r="AQ52" i="1"/>
  <c r="AM52" i="1"/>
  <c r="H19" i="4"/>
  <c r="W62" i="1"/>
  <c r="AN62" i="1"/>
  <c r="AJ62" i="1"/>
  <c r="AF62" i="1"/>
  <c r="AU62" i="1"/>
  <c r="AQ62" i="1"/>
  <c r="AM62" i="1"/>
  <c r="AI62" i="1"/>
  <c r="AP62" i="1"/>
  <c r="AL62" i="1"/>
  <c r="AH62" i="1"/>
  <c r="AK62" i="1"/>
  <c r="AG62" i="1"/>
  <c r="AK78" i="1"/>
  <c r="AG78" i="1"/>
  <c r="AN78" i="1"/>
  <c r="AJ78" i="1"/>
  <c r="AF78" i="1"/>
  <c r="AU78" i="1"/>
  <c r="AQ78" i="1"/>
  <c r="AM78" i="1"/>
  <c r="AI78" i="1"/>
  <c r="AL78" i="1"/>
  <c r="AH78" i="1"/>
  <c r="AP78" i="1"/>
  <c r="W77" i="1"/>
  <c r="AP77" i="1"/>
  <c r="AL77" i="1"/>
  <c r="AH77" i="1"/>
  <c r="AK77" i="1"/>
  <c r="AG77" i="1"/>
  <c r="AN77" i="1"/>
  <c r="AJ77" i="1"/>
  <c r="AF77" i="1"/>
  <c r="AU77" i="1"/>
  <c r="AQ77" i="1"/>
  <c r="AM77" i="1"/>
  <c r="AI77" i="1"/>
  <c r="AU93" i="1"/>
  <c r="AQ93" i="1"/>
  <c r="AM93" i="1"/>
  <c r="AI93" i="1"/>
  <c r="AP93" i="1"/>
  <c r="AL93" i="1"/>
  <c r="AH93" i="1"/>
  <c r="AK93" i="1"/>
  <c r="AG93" i="1"/>
  <c r="AN93" i="1"/>
  <c r="AJ93" i="1"/>
  <c r="AF93" i="1"/>
  <c r="W20" i="1"/>
  <c r="AU20" i="1"/>
  <c r="AQ20" i="1"/>
  <c r="AM20" i="1"/>
  <c r="AI20" i="1"/>
  <c r="AN20" i="1"/>
  <c r="AP20" i="1"/>
  <c r="AL20" i="1"/>
  <c r="AH20" i="1"/>
  <c r="AK20" i="1"/>
  <c r="AG20" i="1"/>
  <c r="AJ20" i="1"/>
  <c r="AF20" i="1"/>
  <c r="W81" i="1"/>
  <c r="AP81" i="1"/>
  <c r="AL81" i="1"/>
  <c r="AH81" i="1"/>
  <c r="AK81" i="1"/>
  <c r="AG81" i="1"/>
  <c r="AN81" i="1"/>
  <c r="AJ81" i="1"/>
  <c r="AF81" i="1"/>
  <c r="AQ81" i="1"/>
  <c r="AM81" i="1"/>
  <c r="AI81" i="1"/>
  <c r="AU81" i="1"/>
  <c r="W22" i="1"/>
  <c r="AK22" i="1"/>
  <c r="AG22" i="1"/>
  <c r="AH22" i="1"/>
  <c r="AN22" i="1"/>
  <c r="AJ22" i="1"/>
  <c r="AF22" i="1"/>
  <c r="AP22" i="1"/>
  <c r="AU22" i="1"/>
  <c r="AQ22" i="1"/>
  <c r="AM22" i="1"/>
  <c r="AI22" i="1"/>
  <c r="AL22" i="1"/>
  <c r="W40" i="1"/>
  <c r="AU40" i="1"/>
  <c r="AQ40" i="1"/>
  <c r="AM40" i="1"/>
  <c r="AI40" i="1"/>
  <c r="AP40" i="1"/>
  <c r="AL40" i="1"/>
  <c r="AH40" i="1"/>
  <c r="AK40" i="1"/>
  <c r="AG40" i="1"/>
  <c r="AF40" i="1"/>
  <c r="AJ40" i="1"/>
  <c r="AN40" i="1"/>
  <c r="W114" i="1"/>
  <c r="AK114" i="1"/>
  <c r="AG114" i="1"/>
  <c r="AN114" i="1"/>
  <c r="AJ114" i="1"/>
  <c r="AF114" i="1"/>
  <c r="AU114" i="1"/>
  <c r="AQ114" i="1"/>
  <c r="AM114" i="1"/>
  <c r="AI114" i="1"/>
  <c r="AP114" i="1"/>
  <c r="AL114" i="1"/>
  <c r="AH114" i="1"/>
  <c r="W21" i="1"/>
  <c r="AP21" i="1"/>
  <c r="AL21" i="1"/>
  <c r="AH21" i="1"/>
  <c r="AQ21" i="1"/>
  <c r="AK21" i="1"/>
  <c r="AG21" i="1"/>
  <c r="AI21" i="1"/>
  <c r="AN21" i="1"/>
  <c r="AJ21" i="1"/>
  <c r="AF21" i="1"/>
  <c r="AM21" i="1"/>
  <c r="AU21" i="1"/>
  <c r="W74" i="1"/>
  <c r="AK74" i="1"/>
  <c r="AG74" i="1"/>
  <c r="AN74" i="1"/>
  <c r="AJ74" i="1"/>
  <c r="AF74" i="1"/>
  <c r="AU74" i="1"/>
  <c r="AQ74" i="1"/>
  <c r="AM74" i="1"/>
  <c r="AI74" i="1"/>
  <c r="AP74" i="1"/>
  <c r="AL74" i="1"/>
  <c r="AH74" i="1"/>
  <c r="W91" i="1"/>
  <c r="AN91" i="1"/>
  <c r="AJ91" i="1"/>
  <c r="AF91" i="1"/>
  <c r="AU91" i="1"/>
  <c r="AQ91" i="1"/>
  <c r="AM91" i="1"/>
  <c r="AI91" i="1"/>
  <c r="AP91" i="1"/>
  <c r="AL91" i="1"/>
  <c r="AH91" i="1"/>
  <c r="AG91" i="1"/>
  <c r="AK91" i="1"/>
  <c r="W68" i="1"/>
  <c r="AP68" i="1"/>
  <c r="AL68" i="1"/>
  <c r="AH68" i="1"/>
  <c r="AU68" i="1"/>
  <c r="AK68" i="1"/>
  <c r="AG68" i="1"/>
  <c r="AN68" i="1"/>
  <c r="AJ68" i="1"/>
  <c r="AF68" i="1"/>
  <c r="AI68" i="1"/>
  <c r="AQ68" i="1"/>
  <c r="AM68" i="1"/>
  <c r="W90" i="1"/>
  <c r="AK90" i="1"/>
  <c r="AG90" i="1"/>
  <c r="AN90" i="1"/>
  <c r="AJ90" i="1"/>
  <c r="AF90" i="1"/>
  <c r="AU90" i="1"/>
  <c r="AQ90" i="1"/>
  <c r="AM90" i="1"/>
  <c r="AI90" i="1"/>
  <c r="AP90" i="1"/>
  <c r="AL90" i="1"/>
  <c r="AH90" i="1"/>
  <c r="W94" i="1"/>
  <c r="AP94" i="1"/>
  <c r="AL94" i="1"/>
  <c r="AH94" i="1"/>
  <c r="AK94" i="1"/>
  <c r="AG94" i="1"/>
  <c r="AN94" i="1"/>
  <c r="AJ94" i="1"/>
  <c r="AF94" i="1"/>
  <c r="AI94" i="1"/>
  <c r="AU94" i="1"/>
  <c r="AQ94" i="1"/>
  <c r="AM94" i="1"/>
  <c r="AU30" i="1"/>
  <c r="AQ30" i="1"/>
  <c r="AM30" i="1"/>
  <c r="AI30" i="1"/>
  <c r="AP30" i="1"/>
  <c r="AL30" i="1"/>
  <c r="AH30" i="1"/>
  <c r="AK30" i="1"/>
  <c r="AG30" i="1"/>
  <c r="AF30" i="1"/>
  <c r="AN30" i="1"/>
  <c r="AJ30" i="1"/>
  <c r="W57" i="1"/>
  <c r="AK57" i="1"/>
  <c r="AG57" i="1"/>
  <c r="AN57" i="1"/>
  <c r="AJ57" i="1"/>
  <c r="AF57" i="1"/>
  <c r="AU57" i="1"/>
  <c r="AQ57" i="1"/>
  <c r="AM57" i="1"/>
  <c r="AI57" i="1"/>
  <c r="AL57" i="1"/>
  <c r="AH57" i="1"/>
  <c r="AP57" i="1"/>
  <c r="W16" i="1"/>
  <c r="AU16" i="1"/>
  <c r="AQ16" i="1"/>
  <c r="AM16" i="1"/>
  <c r="AI16" i="1"/>
  <c r="AF16" i="1"/>
  <c r="AP16" i="1"/>
  <c r="AL16" i="1"/>
  <c r="AH16" i="1"/>
  <c r="AJ16" i="1"/>
  <c r="AK16" i="1"/>
  <c r="AG16" i="1"/>
  <c r="AN16" i="1"/>
  <c r="W80" i="1"/>
  <c r="AU80" i="1"/>
  <c r="AQ80" i="1"/>
  <c r="AM80" i="1"/>
  <c r="AI80" i="1"/>
  <c r="AP80" i="1"/>
  <c r="AL80" i="1"/>
  <c r="AH80" i="1"/>
  <c r="AK80" i="1"/>
  <c r="AG80" i="1"/>
  <c r="AJ80" i="1"/>
  <c r="AF80" i="1"/>
  <c r="AN80" i="1"/>
  <c r="W58" i="1"/>
  <c r="AN58" i="1"/>
  <c r="AJ58" i="1"/>
  <c r="AF58" i="1"/>
  <c r="AU58" i="1"/>
  <c r="AQ58" i="1"/>
  <c r="AM58" i="1"/>
  <c r="AI58" i="1"/>
  <c r="AP58" i="1"/>
  <c r="AL58" i="1"/>
  <c r="AH58" i="1"/>
  <c r="AK58" i="1"/>
  <c r="AG58" i="1"/>
  <c r="W45" i="1"/>
  <c r="AP45" i="1"/>
  <c r="AL45" i="1"/>
  <c r="AH45" i="1"/>
  <c r="AK45" i="1"/>
  <c r="AG45" i="1"/>
  <c r="AN45" i="1"/>
  <c r="AJ45" i="1"/>
  <c r="AF45" i="1"/>
  <c r="AI45" i="1"/>
  <c r="AM45" i="1"/>
  <c r="AU45" i="1"/>
  <c r="AQ45" i="1"/>
  <c r="W42" i="1"/>
  <c r="AK42" i="1"/>
  <c r="I31" i="4" s="1"/>
  <c r="AG42" i="1"/>
  <c r="AN42" i="1"/>
  <c r="AJ42" i="1"/>
  <c r="AF42" i="1"/>
  <c r="AU42" i="1"/>
  <c r="AQ42" i="1"/>
  <c r="AM42" i="1"/>
  <c r="AI42" i="1"/>
  <c r="AP42" i="1"/>
  <c r="AH42" i="1"/>
  <c r="AL42" i="1"/>
  <c r="W67" i="1"/>
  <c r="AU67" i="1"/>
  <c r="AQ67" i="1"/>
  <c r="AM67" i="1"/>
  <c r="AI67" i="1"/>
  <c r="AP67" i="1"/>
  <c r="AL67" i="1"/>
  <c r="AH67" i="1"/>
  <c r="AK67" i="1"/>
  <c r="AG67" i="1"/>
  <c r="AN67" i="1"/>
  <c r="AJ67" i="1"/>
  <c r="AF67" i="1"/>
  <c r="W60" i="1"/>
  <c r="AP60" i="1"/>
  <c r="AL60" i="1"/>
  <c r="AH60" i="1"/>
  <c r="AK60" i="1"/>
  <c r="AG60" i="1"/>
  <c r="AN60" i="1"/>
  <c r="AJ60" i="1"/>
  <c r="AF60" i="1"/>
  <c r="AQ60" i="1"/>
  <c r="AM60" i="1"/>
  <c r="AI60" i="1"/>
  <c r="AU60" i="1"/>
  <c r="W46" i="1"/>
  <c r="AK46" i="1"/>
  <c r="AG46" i="1"/>
  <c r="AN46" i="1"/>
  <c r="AJ46" i="1"/>
  <c r="AF46" i="1"/>
  <c r="AU46" i="1"/>
  <c r="AQ46" i="1"/>
  <c r="AM46" i="1"/>
  <c r="AI46" i="1"/>
  <c r="AP46" i="1"/>
  <c r="AL46" i="1"/>
  <c r="AH46" i="1"/>
  <c r="AU87" i="1"/>
  <c r="AK24" i="1"/>
  <c r="AG24" i="1"/>
  <c r="AL24" i="1"/>
  <c r="AN24" i="1"/>
  <c r="AJ24" i="1"/>
  <c r="AF24" i="1"/>
  <c r="AP24" i="1"/>
  <c r="AU24" i="1"/>
  <c r="AQ24" i="1"/>
  <c r="AM24" i="1"/>
  <c r="AI24" i="1"/>
  <c r="AH24" i="1"/>
  <c r="AE106" i="1"/>
  <c r="AE110" i="1"/>
  <c r="AE76" i="1"/>
  <c r="AE112" i="1"/>
  <c r="AE51" i="1"/>
  <c r="AE24" i="1"/>
  <c r="W24" i="1"/>
  <c r="AE92" i="1"/>
  <c r="AE105" i="1"/>
  <c r="AE48" i="1"/>
  <c r="AD35" i="4" s="1"/>
  <c r="AE86" i="1"/>
  <c r="AE115" i="1"/>
  <c r="Y115" i="1" s="1"/>
  <c r="AE80" i="1"/>
  <c r="AE73" i="1"/>
  <c r="W73" i="1"/>
  <c r="W109" i="1"/>
  <c r="W37" i="1"/>
  <c r="W99" i="1"/>
  <c r="W25" i="1"/>
  <c r="AE27" i="1"/>
  <c r="W27" i="1"/>
  <c r="W93" i="1"/>
  <c r="AE78" i="1"/>
  <c r="W78" i="1"/>
  <c r="AE44" i="1"/>
  <c r="W44" i="1"/>
  <c r="AE30" i="1"/>
  <c r="W30" i="1"/>
  <c r="AE16" i="1"/>
  <c r="AE57" i="1"/>
  <c r="AE25" i="1"/>
  <c r="AE37" i="1"/>
  <c r="AE99" i="1"/>
  <c r="AE109" i="1"/>
  <c r="AE93" i="1"/>
  <c r="AE96" i="1"/>
  <c r="AE41" i="1"/>
  <c r="AE62" i="1"/>
  <c r="AE77" i="1"/>
  <c r="AE64" i="1"/>
  <c r="AE20" i="1"/>
  <c r="AD5" i="4" s="1"/>
  <c r="AV14" i="1"/>
  <c r="AV23" i="1" s="1"/>
  <c r="AZ14" i="1"/>
  <c r="AZ23" i="1" s="1"/>
  <c r="AO14" i="1"/>
  <c r="AR14" i="1"/>
  <c r="AI12" i="1"/>
  <c r="AE38" i="1"/>
  <c r="AE81" i="1"/>
  <c r="AE22" i="1"/>
  <c r="AE85" i="1"/>
  <c r="AE50" i="1"/>
  <c r="AE52" i="1"/>
  <c r="AE102" i="1"/>
  <c r="AE72" i="1"/>
  <c r="AE40" i="1"/>
  <c r="AE21" i="1"/>
  <c r="AE91" i="1"/>
  <c r="AE90" i="1"/>
  <c r="AE94" i="1"/>
  <c r="AE29" i="1"/>
  <c r="AE49" i="1"/>
  <c r="AD36" i="4" s="1"/>
  <c r="AE113" i="1"/>
  <c r="AE104" i="1"/>
  <c r="AE82" i="1"/>
  <c r="AE88" i="1"/>
  <c r="AE70" i="1"/>
  <c r="AD60" i="4" s="1"/>
  <c r="AE89" i="1"/>
  <c r="AE43" i="1"/>
  <c r="AE107" i="1"/>
  <c r="AE100" i="1"/>
  <c r="AE56" i="1"/>
  <c r="AE26" i="1"/>
  <c r="AE108" i="1"/>
  <c r="AE75" i="1"/>
  <c r="AE101" i="1"/>
  <c r="AE97" i="1"/>
  <c r="AE66" i="1"/>
  <c r="AE114" i="1"/>
  <c r="Y114" i="1" s="1"/>
  <c r="AE74" i="1"/>
  <c r="AE68" i="1"/>
  <c r="AE84" i="1"/>
  <c r="AE65" i="1"/>
  <c r="AE54" i="1"/>
  <c r="AE98" i="1"/>
  <c r="AE17" i="1"/>
  <c r="AE19" i="1"/>
  <c r="AE28" i="1"/>
  <c r="AE59" i="1"/>
  <c r="AE53" i="1"/>
  <c r="AE69" i="1"/>
  <c r="F11" i="4" l="1"/>
  <c r="I98" i="4"/>
  <c r="D6" i="4"/>
  <c r="I20" i="4"/>
  <c r="D19" i="4"/>
  <c r="E23" i="4"/>
  <c r="I25" i="4"/>
  <c r="G19" i="4"/>
  <c r="G14" i="4"/>
  <c r="F24" i="4"/>
  <c r="J11" i="4"/>
  <c r="E3" i="4"/>
  <c r="J3" i="4"/>
  <c r="E17" i="4"/>
  <c r="D8" i="4"/>
  <c r="E8" i="4"/>
  <c r="I14" i="4"/>
  <c r="H8" i="4"/>
  <c r="K14" i="4"/>
  <c r="I24" i="4"/>
  <c r="G24" i="4"/>
  <c r="G49" i="4"/>
  <c r="F14" i="4"/>
  <c r="D11" i="4"/>
  <c r="E11" i="4"/>
  <c r="I3" i="4"/>
  <c r="I8" i="4"/>
  <c r="E4" i="4"/>
  <c r="J4" i="4"/>
  <c r="I11" i="4"/>
  <c r="G31" i="4"/>
  <c r="D3" i="4"/>
  <c r="D24" i="4"/>
  <c r="G35" i="4"/>
  <c r="D69" i="4"/>
  <c r="F3" i="4"/>
  <c r="G3" i="4"/>
  <c r="D17" i="4"/>
  <c r="F7" i="4"/>
  <c r="G7" i="4"/>
  <c r="G4" i="4"/>
  <c r="H24" i="4"/>
  <c r="J21" i="4"/>
  <c r="F21" i="4"/>
  <c r="F19" i="4"/>
  <c r="AD21" i="4"/>
  <c r="AC21" i="4" s="1"/>
  <c r="G25" i="4"/>
  <c r="D23" i="4"/>
  <c r="H21" i="4"/>
  <c r="D41" i="4"/>
  <c r="J98" i="4"/>
  <c r="D46" i="4"/>
  <c r="AD23" i="4"/>
  <c r="AF23" i="4" s="1"/>
  <c r="AD34" i="4"/>
  <c r="AG34" i="4" s="1"/>
  <c r="G98" i="4"/>
  <c r="D31" i="4"/>
  <c r="H56" i="4"/>
  <c r="I41" i="4"/>
  <c r="G74" i="4"/>
  <c r="D98" i="4"/>
  <c r="D56" i="4"/>
  <c r="J20" i="4"/>
  <c r="AG60" i="4"/>
  <c r="AF60" i="4"/>
  <c r="AH60" i="4"/>
  <c r="AF35" i="4"/>
  <c r="AH35" i="4"/>
  <c r="AG35" i="4"/>
  <c r="AG19" i="4"/>
  <c r="AF19" i="4"/>
  <c r="AH19" i="4"/>
  <c r="AG36" i="4"/>
  <c r="AF36" i="4"/>
  <c r="AH36" i="4"/>
  <c r="AH5" i="4"/>
  <c r="AG5" i="4"/>
  <c r="AF5" i="4"/>
  <c r="I49" i="4"/>
  <c r="H49" i="4"/>
  <c r="F98" i="4"/>
  <c r="AD20" i="4"/>
  <c r="AC20" i="4" s="1"/>
  <c r="AD92" i="4"/>
  <c r="AE92" i="4" s="1"/>
  <c r="J46" i="4"/>
  <c r="F56" i="4"/>
  <c r="H31" i="4"/>
  <c r="E34" i="4"/>
  <c r="J17" i="4"/>
  <c r="E82" i="4"/>
  <c r="L74" i="4"/>
  <c r="J74" i="4"/>
  <c r="G38" i="4"/>
  <c r="D38" i="4"/>
  <c r="H79" i="4"/>
  <c r="AD49" i="4"/>
  <c r="AD22" i="4"/>
  <c r="G46" i="4"/>
  <c r="I46" i="4"/>
  <c r="E66" i="4"/>
  <c r="J19" i="4"/>
  <c r="AD72" i="4"/>
  <c r="AD44" i="4"/>
  <c r="I63" i="4"/>
  <c r="J51" i="4"/>
  <c r="G39" i="4"/>
  <c r="F31" i="4"/>
  <c r="D34" i="4"/>
  <c r="I34" i="4"/>
  <c r="H46" i="4"/>
  <c r="D63" i="4"/>
  <c r="D82" i="4"/>
  <c r="I82" i="4"/>
  <c r="G82" i="4"/>
  <c r="D74" i="4"/>
  <c r="I74" i="4"/>
  <c r="E87" i="4"/>
  <c r="H93" i="4"/>
  <c r="K21" i="4"/>
  <c r="AD50" i="4"/>
  <c r="AE50" i="4" s="1"/>
  <c r="AD47" i="4"/>
  <c r="AE47" i="4" s="1"/>
  <c r="H34" i="4"/>
  <c r="F34" i="4"/>
  <c r="I79" i="4"/>
  <c r="H82" i="4"/>
  <c r="F82" i="4"/>
  <c r="H74" i="4"/>
  <c r="J94" i="4"/>
  <c r="J93" i="4"/>
  <c r="H98" i="4"/>
  <c r="J62" i="4"/>
  <c r="G34" i="4"/>
  <c r="AD31" i="4"/>
  <c r="AE31" i="4" s="1"/>
  <c r="E94" i="4"/>
  <c r="D14" i="4"/>
  <c r="E93" i="4"/>
  <c r="G62" i="4"/>
  <c r="E62" i="4"/>
  <c r="F28" i="4"/>
  <c r="E69" i="4"/>
  <c r="I62" i="4"/>
  <c r="J66" i="4"/>
  <c r="H94" i="4"/>
  <c r="F94" i="4"/>
  <c r="L49" i="4"/>
  <c r="J49" i="4"/>
  <c r="F69" i="4"/>
  <c r="J79" i="4"/>
  <c r="I19" i="4"/>
  <c r="G41" i="4"/>
  <c r="F74" i="4"/>
  <c r="J28" i="4"/>
  <c r="G45" i="4"/>
  <c r="D45" i="4"/>
  <c r="I45" i="4"/>
  <c r="G20" i="4"/>
  <c r="H11" i="4"/>
  <c r="G56" i="4"/>
  <c r="H3" i="4"/>
  <c r="E46" i="4"/>
  <c r="H84" i="4"/>
  <c r="J24" i="4"/>
  <c r="G78" i="4"/>
  <c r="H77" i="4"/>
  <c r="F77" i="4"/>
  <c r="E61" i="4"/>
  <c r="H22" i="4"/>
  <c r="J31" i="4"/>
  <c r="K69" i="4"/>
  <c r="E63" i="4"/>
  <c r="G8" i="4"/>
  <c r="E29" i="4"/>
  <c r="K9" i="4"/>
  <c r="D9" i="4"/>
  <c r="E9" i="4"/>
  <c r="D7" i="4"/>
  <c r="E68" i="4"/>
  <c r="F51" i="4"/>
  <c r="H51" i="4"/>
  <c r="L41" i="4"/>
  <c r="J41" i="4"/>
  <c r="I39" i="4"/>
  <c r="D39" i="4"/>
  <c r="E54" i="4"/>
  <c r="D4" i="4"/>
  <c r="F93" i="4"/>
  <c r="E12" i="4"/>
  <c r="I12" i="4"/>
  <c r="I101" i="4"/>
  <c r="G101" i="4"/>
  <c r="H65" i="4"/>
  <c r="F65" i="4"/>
  <c r="K65" i="4"/>
  <c r="E72" i="4"/>
  <c r="I85" i="4"/>
  <c r="F22" i="4"/>
  <c r="G23" i="4"/>
  <c r="F8" i="4"/>
  <c r="G11" i="4"/>
  <c r="E49" i="4"/>
  <c r="L56" i="4"/>
  <c r="J56" i="4"/>
  <c r="H69" i="4"/>
  <c r="J69" i="4"/>
  <c r="G87" i="4"/>
  <c r="D87" i="4"/>
  <c r="I87" i="4"/>
  <c r="H62" i="4"/>
  <c r="F62" i="4"/>
  <c r="I53" i="4"/>
  <c r="I13" i="4"/>
  <c r="D13" i="4"/>
  <c r="F44" i="4"/>
  <c r="H44" i="4"/>
  <c r="J10" i="4"/>
  <c r="F20" i="4"/>
  <c r="E33" i="4"/>
  <c r="E24" i="4"/>
  <c r="E22" i="4"/>
  <c r="H101" i="4"/>
  <c r="G5" i="4"/>
  <c r="F5" i="4"/>
  <c r="H23" i="4"/>
  <c r="H20" i="4"/>
  <c r="AD68" i="4"/>
  <c r="D20" i="4"/>
  <c r="J25" i="4"/>
  <c r="J23" i="4"/>
  <c r="AD84" i="4"/>
  <c r="AD28" i="4"/>
  <c r="AD18" i="4"/>
  <c r="AD76" i="4"/>
  <c r="AD56" i="4"/>
  <c r="AD52" i="4"/>
  <c r="AD100" i="4"/>
  <c r="E31" i="4"/>
  <c r="E47" i="4"/>
  <c r="J47" i="4"/>
  <c r="J8" i="4"/>
  <c r="L29" i="4"/>
  <c r="I29" i="4"/>
  <c r="G29" i="4"/>
  <c r="H9" i="4"/>
  <c r="I9" i="4"/>
  <c r="H7" i="4"/>
  <c r="J7" i="4"/>
  <c r="G68" i="4"/>
  <c r="D68" i="4"/>
  <c r="G54" i="4"/>
  <c r="D54" i="4"/>
  <c r="I54" i="4"/>
  <c r="I6" i="4"/>
  <c r="G6" i="4"/>
  <c r="E6" i="4"/>
  <c r="H4" i="4"/>
  <c r="I4" i="4"/>
  <c r="F12" i="4"/>
  <c r="G12" i="4"/>
  <c r="D12" i="4"/>
  <c r="F101" i="4"/>
  <c r="D37" i="4"/>
  <c r="G37" i="4"/>
  <c r="E37" i="4"/>
  <c r="J65" i="4"/>
  <c r="I72" i="4"/>
  <c r="G72" i="4"/>
  <c r="D72" i="4"/>
  <c r="D5" i="4"/>
  <c r="E5" i="4"/>
  <c r="E85" i="4"/>
  <c r="G85" i="4"/>
  <c r="D85" i="4"/>
  <c r="D62" i="4"/>
  <c r="I33" i="4"/>
  <c r="G33" i="4"/>
  <c r="D78" i="4"/>
  <c r="I78" i="4"/>
  <c r="G60" i="4"/>
  <c r="J77" i="4"/>
  <c r="I61" i="4"/>
  <c r="G61" i="4"/>
  <c r="J22" i="4"/>
  <c r="E28" i="4"/>
  <c r="H45" i="4"/>
  <c r="F45" i="4"/>
  <c r="H53" i="4"/>
  <c r="H13" i="4"/>
  <c r="F13" i="4"/>
  <c r="G13" i="4"/>
  <c r="G10" i="4"/>
  <c r="F10" i="4"/>
  <c r="F23" i="4"/>
  <c r="F46" i="4"/>
  <c r="I83" i="4"/>
  <c r="D79" i="4"/>
  <c r="F63" i="4"/>
  <c r="H63" i="4"/>
  <c r="H29" i="4"/>
  <c r="F29" i="4"/>
  <c r="J9" i="4"/>
  <c r="E7" i="4"/>
  <c r="J39" i="4"/>
  <c r="H87" i="4"/>
  <c r="F87" i="4"/>
  <c r="F54" i="4"/>
  <c r="H54" i="4"/>
  <c r="J14" i="4"/>
  <c r="G15" i="4"/>
  <c r="F6" i="4"/>
  <c r="E38" i="4"/>
  <c r="J12" i="4"/>
  <c r="H12" i="4"/>
  <c r="D101" i="4"/>
  <c r="J101" i="4"/>
  <c r="I37" i="4"/>
  <c r="E65" i="4"/>
  <c r="H72" i="4"/>
  <c r="H5" i="4"/>
  <c r="I5" i="4"/>
  <c r="F85" i="4"/>
  <c r="H85" i="4"/>
  <c r="D33" i="4"/>
  <c r="F33" i="4"/>
  <c r="E77" i="4"/>
  <c r="H61" i="4"/>
  <c r="J45" i="4"/>
  <c r="G53" i="4"/>
  <c r="J53" i="4"/>
  <c r="J13" i="4"/>
  <c r="H10" i="4"/>
  <c r="D10" i="4"/>
  <c r="I56" i="4"/>
  <c r="I69" i="4"/>
  <c r="G69" i="4"/>
  <c r="F79" i="4"/>
  <c r="D29" i="4"/>
  <c r="J29" i="4"/>
  <c r="G9" i="4"/>
  <c r="F9" i="4"/>
  <c r="I7" i="4"/>
  <c r="D51" i="4"/>
  <c r="J54" i="4"/>
  <c r="G94" i="4"/>
  <c r="D94" i="4"/>
  <c r="I94" i="4"/>
  <c r="H14" i="4"/>
  <c r="J6" i="4"/>
  <c r="H6" i="4"/>
  <c r="F4" i="4"/>
  <c r="D93" i="4"/>
  <c r="I93" i="4"/>
  <c r="G93" i="4"/>
  <c r="E101" i="4"/>
  <c r="F37" i="4"/>
  <c r="H37" i="4"/>
  <c r="J37" i="4"/>
  <c r="D65" i="4"/>
  <c r="G65" i="4"/>
  <c r="J72" i="4"/>
  <c r="J5" i="4"/>
  <c r="J85" i="4"/>
  <c r="J33" i="4"/>
  <c r="J78" i="4"/>
  <c r="D77" i="4"/>
  <c r="I77" i="4"/>
  <c r="G77" i="4"/>
  <c r="G22" i="4"/>
  <c r="D22" i="4"/>
  <c r="I22" i="4"/>
  <c r="E45" i="4"/>
  <c r="I23" i="4"/>
  <c r="E53" i="4"/>
  <c r="E13" i="4"/>
  <c r="E44" i="4"/>
  <c r="G44" i="4"/>
  <c r="G92" i="4"/>
  <c r="J92" i="4"/>
  <c r="I10" i="4"/>
  <c r="E10" i="4"/>
  <c r="E20" i="4"/>
  <c r="E79" i="4"/>
  <c r="F57" i="4"/>
  <c r="I80" i="4"/>
  <c r="G63" i="4"/>
  <c r="K70" i="4"/>
  <c r="E41" i="4"/>
  <c r="F39" i="4"/>
  <c r="H39" i="4"/>
  <c r="F42" i="4"/>
  <c r="H42" i="4"/>
  <c r="E25" i="4"/>
  <c r="D40" i="4"/>
  <c r="I40" i="4"/>
  <c r="G40" i="4"/>
  <c r="K78" i="4"/>
  <c r="D61" i="4"/>
  <c r="J60" i="4"/>
  <c r="E56" i="4"/>
  <c r="G17" i="4"/>
  <c r="G79" i="4"/>
  <c r="G57" i="4"/>
  <c r="K66" i="4"/>
  <c r="H66" i="4"/>
  <c r="F66" i="4"/>
  <c r="E51" i="4"/>
  <c r="K54" i="4"/>
  <c r="E14" i="4"/>
  <c r="J42" i="4"/>
  <c r="L68" i="4"/>
  <c r="H40" i="4"/>
  <c r="F40" i="4"/>
  <c r="J88" i="4"/>
  <c r="E88" i="4"/>
  <c r="F72" i="4"/>
  <c r="H78" i="4"/>
  <c r="F78" i="4"/>
  <c r="D86" i="4"/>
  <c r="I86" i="4"/>
  <c r="G86" i="4"/>
  <c r="F53" i="4"/>
  <c r="D97" i="4"/>
  <c r="F97" i="4"/>
  <c r="I84" i="4"/>
  <c r="D49" i="4"/>
  <c r="F49" i="4"/>
  <c r="I47" i="4"/>
  <c r="G47" i="4"/>
  <c r="D47" i="4"/>
  <c r="F17" i="4"/>
  <c r="J82" i="4"/>
  <c r="E74" i="4"/>
  <c r="J87" i="4"/>
  <c r="E98" i="4"/>
  <c r="L76" i="4"/>
  <c r="I65" i="4"/>
  <c r="J95" i="4"/>
  <c r="L85" i="4"/>
  <c r="J26" i="4"/>
  <c r="I89" i="4"/>
  <c r="G89" i="4"/>
  <c r="D89" i="4"/>
  <c r="J32" i="4"/>
  <c r="F60" i="4"/>
  <c r="K35" i="4"/>
  <c r="H17" i="4"/>
  <c r="H18" i="4"/>
  <c r="E57" i="4"/>
  <c r="G80" i="4"/>
  <c r="J58" i="4"/>
  <c r="D15" i="4"/>
  <c r="L26" i="4"/>
  <c r="E96" i="4"/>
  <c r="H35" i="4"/>
  <c r="H36" i="4"/>
  <c r="G83" i="4"/>
  <c r="G84" i="4"/>
  <c r="E18" i="4"/>
  <c r="J35" i="4"/>
  <c r="J36" i="4"/>
  <c r="I17" i="4"/>
  <c r="I18" i="4"/>
  <c r="K84" i="4"/>
  <c r="E80" i="4"/>
  <c r="E48" i="4"/>
  <c r="D75" i="4"/>
  <c r="D76" i="4"/>
  <c r="E95" i="4"/>
  <c r="F35" i="4"/>
  <c r="F36" i="4"/>
  <c r="E83" i="4"/>
  <c r="E84" i="4"/>
  <c r="D83" i="4"/>
  <c r="D84" i="4"/>
  <c r="J57" i="4"/>
  <c r="D80" i="4"/>
  <c r="E70" i="4"/>
  <c r="K67" i="4"/>
  <c r="K68" i="4"/>
  <c r="H67" i="4"/>
  <c r="H68" i="4"/>
  <c r="G58" i="4"/>
  <c r="E15" i="4"/>
  <c r="G75" i="4"/>
  <c r="G76" i="4"/>
  <c r="I75" i="4"/>
  <c r="I76" i="4"/>
  <c r="G18" i="4"/>
  <c r="E35" i="4"/>
  <c r="E36" i="4"/>
  <c r="L34" i="4"/>
  <c r="J34" i="4"/>
  <c r="H83" i="4"/>
  <c r="F83" i="4"/>
  <c r="F84" i="4"/>
  <c r="D57" i="4"/>
  <c r="I57" i="4"/>
  <c r="F80" i="4"/>
  <c r="H80" i="4"/>
  <c r="J63" i="4"/>
  <c r="L63" i="4"/>
  <c r="D70" i="4"/>
  <c r="I70" i="4"/>
  <c r="F67" i="4"/>
  <c r="I51" i="4"/>
  <c r="I52" i="4"/>
  <c r="G51" i="4"/>
  <c r="G52" i="4"/>
  <c r="H41" i="4"/>
  <c r="F41" i="4"/>
  <c r="E39" i="4"/>
  <c r="K58" i="4"/>
  <c r="E58" i="4"/>
  <c r="E42" i="4"/>
  <c r="D25" i="4"/>
  <c r="F25" i="4"/>
  <c r="I48" i="4"/>
  <c r="G48" i="4"/>
  <c r="H15" i="4"/>
  <c r="I15" i="4"/>
  <c r="I38" i="4"/>
  <c r="F75" i="4"/>
  <c r="F76" i="4"/>
  <c r="H75" i="4"/>
  <c r="J40" i="4"/>
  <c r="G88" i="4"/>
  <c r="D88" i="4"/>
  <c r="I88" i="4"/>
  <c r="D18" i="4"/>
  <c r="L37" i="4"/>
  <c r="F99" i="4"/>
  <c r="F100" i="4"/>
  <c r="E99" i="4"/>
  <c r="E100" i="4"/>
  <c r="G95" i="4"/>
  <c r="D95" i="4"/>
  <c r="I95" i="4"/>
  <c r="F50" i="4"/>
  <c r="E50" i="4"/>
  <c r="E26" i="4"/>
  <c r="F89" i="4"/>
  <c r="H89" i="4"/>
  <c r="I96" i="4"/>
  <c r="G96" i="4"/>
  <c r="D96" i="4"/>
  <c r="E32" i="4"/>
  <c r="E78" i="4"/>
  <c r="G36" i="4"/>
  <c r="F68" i="4"/>
  <c r="D35" i="4"/>
  <c r="D36" i="4"/>
  <c r="I35" i="4"/>
  <c r="F47" i="4"/>
  <c r="H47" i="4"/>
  <c r="J83" i="4"/>
  <c r="J84" i="4"/>
  <c r="H57" i="4"/>
  <c r="J80" i="4"/>
  <c r="G70" i="4"/>
  <c r="H70" i="4"/>
  <c r="F70" i="4"/>
  <c r="J67" i="4"/>
  <c r="J68" i="4"/>
  <c r="E67" i="4"/>
  <c r="D58" i="4"/>
  <c r="I58" i="4"/>
  <c r="G42" i="4"/>
  <c r="D42" i="4"/>
  <c r="I42" i="4"/>
  <c r="H25" i="4"/>
  <c r="D48" i="4"/>
  <c r="F48" i="4"/>
  <c r="K48" i="4"/>
  <c r="J15" i="4"/>
  <c r="F38" i="4"/>
  <c r="H38" i="4"/>
  <c r="J75" i="4"/>
  <c r="J76" i="4"/>
  <c r="E40" i="4"/>
  <c r="K88" i="4"/>
  <c r="H88" i="4"/>
  <c r="F18" i="4"/>
  <c r="G99" i="4"/>
  <c r="G100" i="4"/>
  <c r="D99" i="4"/>
  <c r="I99" i="4"/>
  <c r="I100" i="4"/>
  <c r="K95" i="4"/>
  <c r="H95" i="4"/>
  <c r="G50" i="4"/>
  <c r="D50" i="4"/>
  <c r="I50" i="4"/>
  <c r="H33" i="4"/>
  <c r="G26" i="4"/>
  <c r="D26" i="4"/>
  <c r="I26" i="4"/>
  <c r="J89" i="4"/>
  <c r="F96" i="4"/>
  <c r="H96" i="4"/>
  <c r="I32" i="4"/>
  <c r="G32" i="4"/>
  <c r="D32" i="4"/>
  <c r="H76" i="4"/>
  <c r="J70" i="4"/>
  <c r="G66" i="4"/>
  <c r="D66" i="4"/>
  <c r="I66" i="4"/>
  <c r="G67" i="4"/>
  <c r="D67" i="4"/>
  <c r="I67" i="4"/>
  <c r="I68" i="4"/>
  <c r="H58" i="4"/>
  <c r="F58" i="4"/>
  <c r="H48" i="4"/>
  <c r="J48" i="4"/>
  <c r="F15" i="4"/>
  <c r="J38" i="4"/>
  <c r="L36" i="4"/>
  <c r="E75" i="4"/>
  <c r="E76" i="4"/>
  <c r="F88" i="4"/>
  <c r="L18" i="4"/>
  <c r="J18" i="4"/>
  <c r="J99" i="4"/>
  <c r="J100" i="4"/>
  <c r="K100" i="4"/>
  <c r="H99" i="4"/>
  <c r="H100" i="4"/>
  <c r="F95" i="4"/>
  <c r="J50" i="4"/>
  <c r="K50" i="4"/>
  <c r="H50" i="4"/>
  <c r="H26" i="4"/>
  <c r="F26" i="4"/>
  <c r="E89" i="4"/>
  <c r="J96" i="4"/>
  <c r="F32" i="4"/>
  <c r="H32" i="4"/>
  <c r="F59" i="4"/>
  <c r="K59" i="4"/>
  <c r="H59" i="4"/>
  <c r="H60" i="4"/>
  <c r="F55" i="4"/>
  <c r="H55" i="4"/>
  <c r="F61" i="4"/>
  <c r="G27" i="4"/>
  <c r="G28" i="4"/>
  <c r="D27" i="4"/>
  <c r="D28" i="4"/>
  <c r="I27" i="4"/>
  <c r="I28" i="4"/>
  <c r="F73" i="4"/>
  <c r="D30" i="4"/>
  <c r="I30" i="4"/>
  <c r="E90" i="4"/>
  <c r="F64" i="4"/>
  <c r="H64" i="4"/>
  <c r="J43" i="4"/>
  <c r="J44" i="4"/>
  <c r="L16" i="4"/>
  <c r="I81" i="4"/>
  <c r="G81" i="4"/>
  <c r="J71" i="4"/>
  <c r="H71" i="4"/>
  <c r="K102" i="4"/>
  <c r="E102" i="4"/>
  <c r="D91" i="4"/>
  <c r="D92" i="4"/>
  <c r="I91" i="4"/>
  <c r="I92" i="4"/>
  <c r="I36" i="4"/>
  <c r="D100" i="4"/>
  <c r="D52" i="4"/>
  <c r="J59" i="4"/>
  <c r="L59" i="4"/>
  <c r="J55" i="4"/>
  <c r="L61" i="4"/>
  <c r="J61" i="4"/>
  <c r="H86" i="4"/>
  <c r="F86" i="4"/>
  <c r="H27" i="4"/>
  <c r="D73" i="4"/>
  <c r="J73" i="4"/>
  <c r="G30" i="4"/>
  <c r="H30" i="4"/>
  <c r="F30" i="4"/>
  <c r="I90" i="4"/>
  <c r="G90" i="4"/>
  <c r="J64" i="4"/>
  <c r="H97" i="4"/>
  <c r="J97" i="4"/>
  <c r="I43" i="4"/>
  <c r="E16" i="4"/>
  <c r="I16" i="4"/>
  <c r="E81" i="4"/>
  <c r="H81" i="4"/>
  <c r="D102" i="4"/>
  <c r="I102" i="4"/>
  <c r="H91" i="4"/>
  <c r="F91" i="4"/>
  <c r="E52" i="4"/>
  <c r="H92" i="4"/>
  <c r="E59" i="4"/>
  <c r="E55" i="4"/>
  <c r="J86" i="4"/>
  <c r="J27" i="4"/>
  <c r="L27" i="4"/>
  <c r="E73" i="4"/>
  <c r="J30" i="4"/>
  <c r="D90" i="4"/>
  <c r="F90" i="4"/>
  <c r="I64" i="4"/>
  <c r="E97" i="4"/>
  <c r="E43" i="4"/>
  <c r="G43" i="4"/>
  <c r="D43" i="4"/>
  <c r="F16" i="4"/>
  <c r="G16" i="4"/>
  <c r="D16" i="4"/>
  <c r="J81" i="4"/>
  <c r="K81" i="4"/>
  <c r="F71" i="4"/>
  <c r="E71" i="4"/>
  <c r="H102" i="4"/>
  <c r="F102" i="4"/>
  <c r="G91" i="4"/>
  <c r="J91" i="4"/>
  <c r="H28" i="4"/>
  <c r="I44" i="4"/>
  <c r="F52" i="4"/>
  <c r="G59" i="4"/>
  <c r="D59" i="4"/>
  <c r="I59" i="4"/>
  <c r="I55" i="4"/>
  <c r="G55" i="4"/>
  <c r="D55" i="4"/>
  <c r="E86" i="4"/>
  <c r="F27" i="4"/>
  <c r="E27" i="4"/>
  <c r="H73" i="4"/>
  <c r="I73" i="4"/>
  <c r="G73" i="4"/>
  <c r="D53" i="4"/>
  <c r="K30" i="4"/>
  <c r="E30" i="4"/>
  <c r="H90" i="4"/>
  <c r="J90" i="4"/>
  <c r="E64" i="4"/>
  <c r="G64" i="4"/>
  <c r="D64" i="4"/>
  <c r="I97" i="4"/>
  <c r="G97" i="4"/>
  <c r="F43" i="4"/>
  <c r="H43" i="4"/>
  <c r="J16" i="4"/>
  <c r="K16" i="4"/>
  <c r="H16" i="4"/>
  <c r="D81" i="4"/>
  <c r="F81" i="4"/>
  <c r="G71" i="4"/>
  <c r="D71" i="4"/>
  <c r="I71" i="4"/>
  <c r="G102" i="4"/>
  <c r="L102" i="4"/>
  <c r="J102" i="4"/>
  <c r="E91" i="4"/>
  <c r="E60" i="4"/>
  <c r="J52" i="4"/>
  <c r="D60" i="4"/>
  <c r="I60" i="4"/>
  <c r="H52" i="4"/>
  <c r="F92" i="4"/>
  <c r="D44" i="4"/>
  <c r="E92" i="4"/>
  <c r="AD26" i="4"/>
  <c r="Y94" i="1"/>
  <c r="AD83" i="4"/>
  <c r="Y50" i="1"/>
  <c r="AD39" i="4"/>
  <c r="Y64" i="1"/>
  <c r="AD53" i="4"/>
  <c r="Y37" i="1"/>
  <c r="AD24" i="4"/>
  <c r="Y27" i="1"/>
  <c r="AD14" i="4"/>
  <c r="Y23" i="1"/>
  <c r="AD10" i="4"/>
  <c r="AC60" i="4"/>
  <c r="AE60" i="4"/>
  <c r="Y84" i="1"/>
  <c r="AD73" i="4"/>
  <c r="Y77" i="1"/>
  <c r="AD66" i="4"/>
  <c r="Y93" i="1"/>
  <c r="AD82" i="4"/>
  <c r="Y78" i="1"/>
  <c r="AD67" i="4"/>
  <c r="Y53" i="1"/>
  <c r="AD42" i="4"/>
  <c r="Y65" i="1"/>
  <c r="AD54" i="4"/>
  <c r="Y75" i="1"/>
  <c r="AD64" i="4"/>
  <c r="Y104" i="1"/>
  <c r="AD93" i="4"/>
  <c r="Y40" i="1"/>
  <c r="AD29" i="4"/>
  <c r="Y38" i="1"/>
  <c r="AD27" i="4"/>
  <c r="Y96" i="1"/>
  <c r="AD85" i="4"/>
  <c r="AD25" i="4"/>
  <c r="Y66" i="1"/>
  <c r="AD55" i="4"/>
  <c r="Y100" i="1"/>
  <c r="AD89" i="4"/>
  <c r="Y90" i="1"/>
  <c r="AD79" i="4"/>
  <c r="Y25" i="1"/>
  <c r="AD12" i="4"/>
  <c r="Y86" i="1"/>
  <c r="AD75" i="4"/>
  <c r="Y98" i="1"/>
  <c r="AD87" i="4"/>
  <c r="Y26" i="1"/>
  <c r="AD13" i="4"/>
  <c r="Y107" i="1"/>
  <c r="AD96" i="4"/>
  <c r="Y88" i="1"/>
  <c r="AD77" i="4"/>
  <c r="Y49" i="1"/>
  <c r="AD38" i="4"/>
  <c r="Y91" i="1"/>
  <c r="AD80" i="4"/>
  <c r="Y102" i="1"/>
  <c r="AD91" i="4"/>
  <c r="Y22" i="1"/>
  <c r="AD9" i="4"/>
  <c r="Y62" i="1"/>
  <c r="AD51" i="4"/>
  <c r="Y57" i="1"/>
  <c r="AD46" i="4"/>
  <c r="Y73" i="1"/>
  <c r="AD62" i="4"/>
  <c r="Y48" i="1"/>
  <c r="AD37" i="4"/>
  <c r="Y24" i="1"/>
  <c r="AD11" i="4"/>
  <c r="Y110" i="1"/>
  <c r="AD99" i="4"/>
  <c r="AE5" i="4"/>
  <c r="AE35" i="4"/>
  <c r="AC35" i="4"/>
  <c r="AE19" i="4"/>
  <c r="AC19" i="4"/>
  <c r="AC36" i="4"/>
  <c r="AE36" i="4"/>
  <c r="Y19" i="1"/>
  <c r="AD6" i="4"/>
  <c r="Y89" i="1"/>
  <c r="AD78" i="4"/>
  <c r="Y92" i="1"/>
  <c r="AD81" i="4"/>
  <c r="Y112" i="1"/>
  <c r="AD101" i="4"/>
  <c r="Y17" i="1"/>
  <c r="AD4" i="4"/>
  <c r="Y108" i="1"/>
  <c r="AD97" i="4"/>
  <c r="Y70" i="1"/>
  <c r="AD59" i="4"/>
  <c r="Y113" i="1"/>
  <c r="AD102" i="4"/>
  <c r="Y72" i="1"/>
  <c r="AD61" i="4"/>
  <c r="Y85" i="1"/>
  <c r="AD74" i="4"/>
  <c r="Y30" i="1"/>
  <c r="AD17" i="4"/>
  <c r="Y76" i="1"/>
  <c r="AD65" i="4"/>
  <c r="Y59" i="1"/>
  <c r="AD48" i="4"/>
  <c r="Y68" i="1"/>
  <c r="AD57" i="4"/>
  <c r="Y97" i="1"/>
  <c r="AD86" i="4"/>
  <c r="Y109" i="1"/>
  <c r="AD98" i="4"/>
  <c r="Y69" i="1"/>
  <c r="AD58" i="4"/>
  <c r="Y28" i="1"/>
  <c r="AD15" i="4"/>
  <c r="Y54" i="1"/>
  <c r="AD43" i="4"/>
  <c r="Y74" i="1"/>
  <c r="AD63" i="4"/>
  <c r="Y101" i="1"/>
  <c r="AD90" i="4"/>
  <c r="Y56" i="1"/>
  <c r="AD45" i="4"/>
  <c r="Y43" i="1"/>
  <c r="AD32" i="4"/>
  <c r="Y82" i="1"/>
  <c r="AD71" i="4"/>
  <c r="Y29" i="1"/>
  <c r="AD16" i="4"/>
  <c r="Y21" i="1"/>
  <c r="AD8" i="4"/>
  <c r="Y52" i="1"/>
  <c r="AD41" i="4"/>
  <c r="Y81" i="1"/>
  <c r="AD70" i="4"/>
  <c r="Y20" i="1"/>
  <c r="AC5" i="4" s="1"/>
  <c r="AD7" i="4"/>
  <c r="Y41" i="1"/>
  <c r="AD30" i="4"/>
  <c r="Y99" i="1"/>
  <c r="AD88" i="4"/>
  <c r="Y16" i="1"/>
  <c r="AD3" i="4"/>
  <c r="Y44" i="1"/>
  <c r="AD33" i="4"/>
  <c r="Y80" i="1"/>
  <c r="AD69" i="4"/>
  <c r="Y105" i="1"/>
  <c r="AD94" i="4"/>
  <c r="Y51" i="1"/>
  <c r="AD40" i="4"/>
  <c r="Y106" i="1"/>
  <c r="AD95" i="4"/>
  <c r="AR57" i="1"/>
  <c r="AR32" i="1"/>
  <c r="AR34" i="1"/>
  <c r="AR35" i="1"/>
  <c r="AR33" i="1"/>
  <c r="AR31" i="1"/>
  <c r="AR36" i="1"/>
  <c r="AR23" i="1"/>
  <c r="AZ57" i="1"/>
  <c r="AZ33" i="1"/>
  <c r="AZ31" i="1"/>
  <c r="AZ36" i="1"/>
  <c r="AZ32" i="1"/>
  <c r="AZ34" i="1"/>
  <c r="AZ35" i="1"/>
  <c r="AV45" i="1"/>
  <c r="AV33" i="1"/>
  <c r="AV31" i="1"/>
  <c r="AV36" i="1"/>
  <c r="AV32" i="1"/>
  <c r="AV34" i="1"/>
  <c r="AV35" i="1"/>
  <c r="AO33" i="1"/>
  <c r="N20" i="4" s="1"/>
  <c r="AO35" i="1"/>
  <c r="N22" i="4" s="1"/>
  <c r="AO31" i="1"/>
  <c r="AO36" i="1"/>
  <c r="AO32" i="1"/>
  <c r="N19" i="4" s="1"/>
  <c r="AO34" i="1"/>
  <c r="AO23" i="1"/>
  <c r="AO111" i="1"/>
  <c r="N98" i="4" s="1"/>
  <c r="AO39" i="1"/>
  <c r="K26" i="4" s="1"/>
  <c r="AO79" i="1"/>
  <c r="AO47" i="1"/>
  <c r="K34" i="4" s="1"/>
  <c r="AO71" i="1"/>
  <c r="AO95" i="1"/>
  <c r="N82" i="4" s="1"/>
  <c r="AO63" i="1"/>
  <c r="AO55" i="1"/>
  <c r="AO103" i="1"/>
  <c r="N90" i="4" s="1"/>
  <c r="AO87" i="1"/>
  <c r="N74" i="4" s="1"/>
  <c r="AO102" i="1"/>
  <c r="AO113" i="1"/>
  <c r="AO82" i="1"/>
  <c r="AO92" i="1"/>
  <c r="N79" i="4" s="1"/>
  <c r="AO64" i="1"/>
  <c r="AO72" i="1"/>
  <c r="AO88" i="1"/>
  <c r="K75" i="4" s="1"/>
  <c r="AO54" i="1"/>
  <c r="N41" i="4" s="1"/>
  <c r="AO108" i="1"/>
  <c r="AO101" i="1"/>
  <c r="AO41" i="1"/>
  <c r="N28" i="4" s="1"/>
  <c r="AO84" i="1"/>
  <c r="AO56" i="1"/>
  <c r="AO38" i="1"/>
  <c r="AO97" i="1"/>
  <c r="N84" i="4" s="1"/>
  <c r="AO70" i="1"/>
  <c r="K57" i="4" s="1"/>
  <c r="AO29" i="1"/>
  <c r="AO26" i="1"/>
  <c r="AO75" i="1"/>
  <c r="AO66" i="1"/>
  <c r="N53" i="4" s="1"/>
  <c r="AO44" i="1"/>
  <c r="K31" i="4" s="1"/>
  <c r="AO61" i="1"/>
  <c r="AO83" i="1"/>
  <c r="N70" i="4" s="1"/>
  <c r="AO110" i="1"/>
  <c r="N97" i="4" s="1"/>
  <c r="AO48" i="1"/>
  <c r="AO104" i="1"/>
  <c r="AO59" i="1"/>
  <c r="AO53" i="1"/>
  <c r="N40" i="4" s="1"/>
  <c r="AO69" i="1"/>
  <c r="K56" i="4" s="1"/>
  <c r="AO78" i="1"/>
  <c r="AO77" i="1"/>
  <c r="N64" i="4" s="1"/>
  <c r="AO20" i="1"/>
  <c r="M7" i="4" s="1"/>
  <c r="AO107" i="1"/>
  <c r="K94" i="4" s="1"/>
  <c r="AO112" i="1"/>
  <c r="AO109" i="1"/>
  <c r="M98" i="4" s="1"/>
  <c r="AO99" i="1"/>
  <c r="N86" i="4" s="1"/>
  <c r="AO115" i="1"/>
  <c r="AO19" i="1"/>
  <c r="AO85" i="1"/>
  <c r="N72" i="4" s="1"/>
  <c r="AO52" i="1"/>
  <c r="N39" i="4" s="1"/>
  <c r="AO81" i="1"/>
  <c r="AO22" i="1"/>
  <c r="AO114" i="1"/>
  <c r="N101" i="4" s="1"/>
  <c r="AO74" i="1"/>
  <c r="N61" i="4" s="1"/>
  <c r="AO89" i="1"/>
  <c r="K76" i="4" s="1"/>
  <c r="AO43" i="1"/>
  <c r="AO100" i="1"/>
  <c r="N87" i="4" s="1"/>
  <c r="AO18" i="1"/>
  <c r="AO106" i="1"/>
  <c r="K93" i="4" s="1"/>
  <c r="AO76" i="1"/>
  <c r="AO37" i="1"/>
  <c r="K24" i="4" s="1"/>
  <c r="AO51" i="1"/>
  <c r="N38" i="4" s="1"/>
  <c r="AO86" i="1"/>
  <c r="AO49" i="1"/>
  <c r="AO17" i="1"/>
  <c r="M4" i="4" s="1"/>
  <c r="AO28" i="1"/>
  <c r="N15" i="4" s="1"/>
  <c r="AO50" i="1"/>
  <c r="K37" i="4" s="1"/>
  <c r="AO21" i="1"/>
  <c r="AO73" i="1"/>
  <c r="K60" i="4" s="1"/>
  <c r="AO96" i="1"/>
  <c r="AO25" i="1"/>
  <c r="K12" i="4" s="1"/>
  <c r="AO27" i="1"/>
  <c r="AO105" i="1"/>
  <c r="K92" i="4" s="1"/>
  <c r="AO65" i="1"/>
  <c r="N52" i="4" s="1"/>
  <c r="AO98" i="1"/>
  <c r="K85" i="4" s="1"/>
  <c r="AO62" i="1"/>
  <c r="AO93" i="1"/>
  <c r="N80" i="4" s="1"/>
  <c r="AO40" i="1"/>
  <c r="N27" i="4" s="1"/>
  <c r="AZ24" i="1"/>
  <c r="AZ46" i="1"/>
  <c r="AO46" i="1"/>
  <c r="N33" i="4" s="1"/>
  <c r="AZ60" i="1"/>
  <c r="AO60" i="1"/>
  <c r="K47" i="4" s="1"/>
  <c r="AO67" i="1"/>
  <c r="AR42" i="1"/>
  <c r="AR45" i="1"/>
  <c r="AZ58" i="1"/>
  <c r="AO80" i="1"/>
  <c r="AO57" i="1"/>
  <c r="N44" i="4" s="1"/>
  <c r="AV94" i="1"/>
  <c r="AV90" i="1"/>
  <c r="AV68" i="1"/>
  <c r="AZ87" i="1"/>
  <c r="AZ111" i="1"/>
  <c r="AZ95" i="1"/>
  <c r="AZ79" i="1"/>
  <c r="AZ63" i="1"/>
  <c r="AZ47" i="1"/>
  <c r="AZ103" i="1"/>
  <c r="AZ71" i="1"/>
  <c r="AZ39" i="1"/>
  <c r="AZ55" i="1"/>
  <c r="AZ113" i="1"/>
  <c r="AZ82" i="1"/>
  <c r="AZ92" i="1"/>
  <c r="AZ54" i="1"/>
  <c r="AZ26" i="1"/>
  <c r="AZ64" i="1"/>
  <c r="AZ66" i="1"/>
  <c r="AZ102" i="1"/>
  <c r="AZ108" i="1"/>
  <c r="AZ101" i="1"/>
  <c r="AZ29" i="1"/>
  <c r="AZ75" i="1"/>
  <c r="AZ41" i="1"/>
  <c r="AZ84" i="1"/>
  <c r="AZ56" i="1"/>
  <c r="AZ38" i="1"/>
  <c r="AZ72" i="1"/>
  <c r="AZ88" i="1"/>
  <c r="AZ70" i="1"/>
  <c r="AZ97" i="1"/>
  <c r="AZ61" i="1"/>
  <c r="AZ110" i="1"/>
  <c r="AZ48" i="1"/>
  <c r="AZ25" i="1"/>
  <c r="AZ51" i="1"/>
  <c r="AZ28" i="1"/>
  <c r="AZ53" i="1"/>
  <c r="AZ69" i="1"/>
  <c r="AZ78" i="1"/>
  <c r="AZ77" i="1"/>
  <c r="AZ40" i="1"/>
  <c r="AZ21" i="1"/>
  <c r="AZ68" i="1"/>
  <c r="AZ89" i="1"/>
  <c r="AZ43" i="1"/>
  <c r="AZ107" i="1"/>
  <c r="AZ112" i="1"/>
  <c r="AZ109" i="1"/>
  <c r="AZ99" i="1"/>
  <c r="AZ104" i="1"/>
  <c r="AZ27" i="1"/>
  <c r="AZ85" i="1"/>
  <c r="AZ52" i="1"/>
  <c r="AZ62" i="1"/>
  <c r="AZ93" i="1"/>
  <c r="AZ20" i="1"/>
  <c r="AZ81" i="1"/>
  <c r="AZ114" i="1"/>
  <c r="AZ74" i="1"/>
  <c r="AZ96" i="1"/>
  <c r="AZ106" i="1"/>
  <c r="AZ83" i="1"/>
  <c r="AZ37" i="1"/>
  <c r="AZ115" i="1"/>
  <c r="AZ86" i="1"/>
  <c r="AZ49" i="1"/>
  <c r="AZ19" i="1"/>
  <c r="AZ100" i="1"/>
  <c r="AZ44" i="1"/>
  <c r="AZ73" i="1"/>
  <c r="AZ18" i="1"/>
  <c r="AZ76" i="1"/>
  <c r="AZ17" i="1"/>
  <c r="AZ59" i="1"/>
  <c r="AZ105" i="1"/>
  <c r="AZ65" i="1"/>
  <c r="AZ98" i="1"/>
  <c r="AZ50" i="1"/>
  <c r="AZ22" i="1"/>
  <c r="AR67" i="1"/>
  <c r="AV42" i="1"/>
  <c r="AO58" i="1"/>
  <c r="N45" i="4" s="1"/>
  <c r="AR80" i="1"/>
  <c r="AZ80" i="1"/>
  <c r="AR16" i="1"/>
  <c r="AZ94" i="1"/>
  <c r="AO94" i="1"/>
  <c r="AZ90" i="1"/>
  <c r="AO90" i="1"/>
  <c r="N77" i="4" s="1"/>
  <c r="AZ91" i="1"/>
  <c r="AV63" i="1"/>
  <c r="AV87" i="1"/>
  <c r="AV55" i="1"/>
  <c r="AV111" i="1"/>
  <c r="AV95" i="1"/>
  <c r="AV79" i="1"/>
  <c r="AV47" i="1"/>
  <c r="AV103" i="1"/>
  <c r="AV71" i="1"/>
  <c r="AV39" i="1"/>
  <c r="AV88" i="1"/>
  <c r="AV113" i="1"/>
  <c r="AV82" i="1"/>
  <c r="AV92" i="1"/>
  <c r="AV29" i="1"/>
  <c r="AV54" i="1"/>
  <c r="AV64" i="1"/>
  <c r="AV84" i="1"/>
  <c r="AV97" i="1"/>
  <c r="AV72" i="1"/>
  <c r="AV66" i="1"/>
  <c r="AV43" i="1"/>
  <c r="AV102" i="1"/>
  <c r="AV26" i="1"/>
  <c r="AV108" i="1"/>
  <c r="AV75" i="1"/>
  <c r="AV101" i="1"/>
  <c r="AV41" i="1"/>
  <c r="AV56" i="1"/>
  <c r="AV38" i="1"/>
  <c r="AV70" i="1"/>
  <c r="AV89" i="1"/>
  <c r="AV107" i="1"/>
  <c r="AV100" i="1"/>
  <c r="AV73" i="1"/>
  <c r="AV18" i="1"/>
  <c r="AV112" i="1"/>
  <c r="AV17" i="1"/>
  <c r="AV105" i="1"/>
  <c r="AV65" i="1"/>
  <c r="AV98" i="1"/>
  <c r="AV50" i="1"/>
  <c r="AV22" i="1"/>
  <c r="AV44" i="1"/>
  <c r="AV61" i="1"/>
  <c r="AV76" i="1"/>
  <c r="AV110" i="1"/>
  <c r="AV48" i="1"/>
  <c r="AV25" i="1"/>
  <c r="AV28" i="1"/>
  <c r="AV59" i="1"/>
  <c r="AV53" i="1"/>
  <c r="AV69" i="1"/>
  <c r="AV78" i="1"/>
  <c r="AV77" i="1"/>
  <c r="AV21" i="1"/>
  <c r="AV109" i="1"/>
  <c r="AV99" i="1"/>
  <c r="AV51" i="1"/>
  <c r="AV27" i="1"/>
  <c r="AV85" i="1"/>
  <c r="AV52" i="1"/>
  <c r="AV62" i="1"/>
  <c r="AV81" i="1"/>
  <c r="AV40" i="1"/>
  <c r="AV114" i="1"/>
  <c r="AV74" i="1"/>
  <c r="AV91" i="1"/>
  <c r="AV96" i="1"/>
  <c r="AV106" i="1"/>
  <c r="AV83" i="1"/>
  <c r="AV37" i="1"/>
  <c r="AV115" i="1"/>
  <c r="AV86" i="1"/>
  <c r="AV49" i="1"/>
  <c r="AV104" i="1"/>
  <c r="AV19" i="1"/>
  <c r="AV93" i="1"/>
  <c r="AV20" i="1"/>
  <c r="AR24" i="1"/>
  <c r="AO24" i="1"/>
  <c r="AR46" i="1"/>
  <c r="AR60" i="1"/>
  <c r="AZ67" i="1"/>
  <c r="AZ42" i="1"/>
  <c r="AO42" i="1"/>
  <c r="AZ45" i="1"/>
  <c r="AO45" i="1"/>
  <c r="N32" i="4" s="1"/>
  <c r="AR58" i="1"/>
  <c r="AO16" i="1"/>
  <c r="M3" i="4" s="1"/>
  <c r="AZ30" i="1"/>
  <c r="AO30" i="1"/>
  <c r="N17" i="4" s="1"/>
  <c r="AO91" i="1"/>
  <c r="AR111" i="1"/>
  <c r="AR95" i="1"/>
  <c r="AR79" i="1"/>
  <c r="AR47" i="1"/>
  <c r="AR103" i="1"/>
  <c r="AR71" i="1"/>
  <c r="AR39" i="1"/>
  <c r="AR87" i="1"/>
  <c r="AR63" i="1"/>
  <c r="AR55" i="1"/>
  <c r="AR75" i="1"/>
  <c r="AR41" i="1"/>
  <c r="AR56" i="1"/>
  <c r="AR38" i="1"/>
  <c r="AR70" i="1"/>
  <c r="AR108" i="1"/>
  <c r="AR101" i="1"/>
  <c r="AR113" i="1"/>
  <c r="AR82" i="1"/>
  <c r="AR92" i="1"/>
  <c r="AR29" i="1"/>
  <c r="AR54" i="1"/>
  <c r="AR64" i="1"/>
  <c r="AR66" i="1"/>
  <c r="AR102" i="1"/>
  <c r="AR26" i="1"/>
  <c r="AR84" i="1"/>
  <c r="AR97" i="1"/>
  <c r="AR72" i="1"/>
  <c r="AR88" i="1"/>
  <c r="AR96" i="1"/>
  <c r="AR106" i="1"/>
  <c r="AR83" i="1"/>
  <c r="AR37" i="1"/>
  <c r="AR115" i="1"/>
  <c r="AR86" i="1"/>
  <c r="AR49" i="1"/>
  <c r="AR19" i="1"/>
  <c r="AR20" i="1"/>
  <c r="AR40" i="1"/>
  <c r="AR100" i="1"/>
  <c r="AR73" i="1"/>
  <c r="AR18" i="1"/>
  <c r="AR51" i="1"/>
  <c r="AR104" i="1"/>
  <c r="AR17" i="1"/>
  <c r="AR105" i="1"/>
  <c r="AR65" i="1"/>
  <c r="AR98" i="1"/>
  <c r="AR50" i="1"/>
  <c r="AR22" i="1"/>
  <c r="AR89" i="1"/>
  <c r="AR43" i="1"/>
  <c r="AR107" i="1"/>
  <c r="AR61" i="1"/>
  <c r="AR110" i="1"/>
  <c r="AR48" i="1"/>
  <c r="AR112" i="1"/>
  <c r="AR25" i="1"/>
  <c r="AR28" i="1"/>
  <c r="AR53" i="1"/>
  <c r="AR69" i="1"/>
  <c r="AR78" i="1"/>
  <c r="AR77" i="1"/>
  <c r="AR93" i="1"/>
  <c r="AR21" i="1"/>
  <c r="AR44" i="1"/>
  <c r="AR76" i="1"/>
  <c r="AR109" i="1"/>
  <c r="AR99" i="1"/>
  <c r="AR59" i="1"/>
  <c r="AR27" i="1"/>
  <c r="AR85" i="1"/>
  <c r="AR52" i="1"/>
  <c r="AR62" i="1"/>
  <c r="AR81" i="1"/>
  <c r="AR114" i="1"/>
  <c r="AR74" i="1"/>
  <c r="AR91" i="1"/>
  <c r="AV24" i="1"/>
  <c r="AV46" i="1"/>
  <c r="AV60" i="1"/>
  <c r="AV67" i="1"/>
  <c r="AV58" i="1"/>
  <c r="AV80" i="1"/>
  <c r="AZ16" i="1"/>
  <c r="AV16" i="1"/>
  <c r="AV57" i="1"/>
  <c r="AV30" i="1"/>
  <c r="AR30" i="1"/>
  <c r="AR94" i="1"/>
  <c r="AR90" i="1"/>
  <c r="AR68" i="1"/>
  <c r="AO68" i="1"/>
  <c r="N55" i="4" s="1"/>
  <c r="BA14" i="1"/>
  <c r="AJ12" i="1"/>
  <c r="AW14" i="1"/>
  <c r="AS14" i="1"/>
  <c r="K20" i="4" l="1"/>
  <c r="K77" i="4"/>
  <c r="K98" i="4"/>
  <c r="O48" i="4"/>
  <c r="N83" i="4"/>
  <c r="N5" i="4"/>
  <c r="N71" i="4"/>
  <c r="K74" i="4"/>
  <c r="K17" i="4"/>
  <c r="K19" i="4"/>
  <c r="K79" i="4"/>
  <c r="N69" i="4"/>
  <c r="N58" i="4"/>
  <c r="N23" i="4"/>
  <c r="K83" i="4"/>
  <c r="N29" i="4"/>
  <c r="N67" i="4"/>
  <c r="N54" i="4"/>
  <c r="N49" i="4"/>
  <c r="N14" i="4"/>
  <c r="N8" i="4"/>
  <c r="N36" i="4"/>
  <c r="N63" i="4"/>
  <c r="N30" i="4"/>
  <c r="N9" i="4"/>
  <c r="N6" i="4"/>
  <c r="N99" i="4"/>
  <c r="N65" i="4"/>
  <c r="N91" i="4"/>
  <c r="N48" i="4"/>
  <c r="N13" i="4"/>
  <c r="N25" i="4"/>
  <c r="N88" i="4"/>
  <c r="N59" i="4"/>
  <c r="N100" i="4"/>
  <c r="N42" i="4"/>
  <c r="N34" i="4"/>
  <c r="N10" i="4"/>
  <c r="N18" i="4"/>
  <c r="K91" i="4"/>
  <c r="K90" i="4"/>
  <c r="K71" i="4"/>
  <c r="K64" i="4"/>
  <c r="K99" i="4"/>
  <c r="K38" i="4"/>
  <c r="K82" i="4"/>
  <c r="K23" i="4"/>
  <c r="K10" i="4"/>
  <c r="K13" i="4"/>
  <c r="K33" i="4"/>
  <c r="K6" i="4"/>
  <c r="K87" i="4"/>
  <c r="K45" i="4"/>
  <c r="K7" i="4"/>
  <c r="K22" i="4"/>
  <c r="K8" i="4"/>
  <c r="K3" i="4"/>
  <c r="N57" i="4"/>
  <c r="N26" i="4"/>
  <c r="K52" i="4"/>
  <c r="K86" i="4"/>
  <c r="K32" i="4"/>
  <c r="K15" i="4"/>
  <c r="K41" i="4"/>
  <c r="N92" i="4"/>
  <c r="N60" i="4"/>
  <c r="N24" i="4"/>
  <c r="N46" i="4"/>
  <c r="N62" i="4"/>
  <c r="N75" i="4"/>
  <c r="K55" i="4"/>
  <c r="K39" i="4"/>
  <c r="K53" i="4"/>
  <c r="K4" i="4"/>
  <c r="O73" i="4"/>
  <c r="O95" i="4"/>
  <c r="N78" i="4"/>
  <c r="N11" i="4"/>
  <c r="N81" i="4"/>
  <c r="N47" i="4"/>
  <c r="N85" i="4"/>
  <c r="N12" i="4"/>
  <c r="N37" i="4"/>
  <c r="N73" i="4"/>
  <c r="N93" i="4"/>
  <c r="N76" i="4"/>
  <c r="N68" i="4"/>
  <c r="N102" i="4"/>
  <c r="N94" i="4"/>
  <c r="N56" i="4"/>
  <c r="N35" i="4"/>
  <c r="N31" i="4"/>
  <c r="N16" i="4"/>
  <c r="N43" i="4"/>
  <c r="N95" i="4"/>
  <c r="N51" i="4"/>
  <c r="N89" i="4"/>
  <c r="N50" i="4"/>
  <c r="N66" i="4"/>
  <c r="N21" i="4"/>
  <c r="K43" i="4"/>
  <c r="K27" i="4"/>
  <c r="K73" i="4"/>
  <c r="K42" i="4"/>
  <c r="K96" i="4"/>
  <c r="K62" i="4"/>
  <c r="K18" i="4"/>
  <c r="K89" i="4"/>
  <c r="K25" i="4"/>
  <c r="K80" i="4"/>
  <c r="K36" i="4"/>
  <c r="K97" i="4"/>
  <c r="K40" i="4"/>
  <c r="K61" i="4"/>
  <c r="K72" i="4"/>
  <c r="K29" i="4"/>
  <c r="K63" i="4"/>
  <c r="K5" i="4"/>
  <c r="K101" i="4"/>
  <c r="K46" i="4"/>
  <c r="K44" i="4"/>
  <c r="K51" i="4"/>
  <c r="K28" i="4"/>
  <c r="K49" i="4"/>
  <c r="K11" i="4"/>
  <c r="L33" i="4"/>
  <c r="L62" i="4"/>
  <c r="L77" i="4"/>
  <c r="L91" i="4"/>
  <c r="L100" i="4"/>
  <c r="L55" i="4"/>
  <c r="L73" i="4"/>
  <c r="L95" i="4"/>
  <c r="L84" i="4"/>
  <c r="L48" i="4"/>
  <c r="L99" i="4"/>
  <c r="L58" i="4"/>
  <c r="L50" i="4"/>
  <c r="L42" i="4"/>
  <c r="L12" i="4"/>
  <c r="L54" i="4"/>
  <c r="L7" i="4"/>
  <c r="L39" i="4"/>
  <c r="L9" i="4"/>
  <c r="L22" i="4"/>
  <c r="L65" i="4"/>
  <c r="L19" i="4"/>
  <c r="L98" i="4"/>
  <c r="L3" i="4"/>
  <c r="L72" i="4"/>
  <c r="L24" i="4"/>
  <c r="L30" i="4"/>
  <c r="L71" i="4"/>
  <c r="L64" i="4"/>
  <c r="L90" i="4"/>
  <c r="L53" i="4"/>
  <c r="L43" i="4"/>
  <c r="L45" i="4"/>
  <c r="L75" i="4"/>
  <c r="L52" i="4"/>
  <c r="L15" i="4"/>
  <c r="L40" i="4"/>
  <c r="L69" i="4"/>
  <c r="L32" i="4"/>
  <c r="L28" i="4"/>
  <c r="L47" i="4"/>
  <c r="L78" i="4"/>
  <c r="L5" i="4"/>
  <c r="L10" i="4"/>
  <c r="L13" i="4"/>
  <c r="L4" i="4"/>
  <c r="L25" i="4"/>
  <c r="L21" i="4"/>
  <c r="L6" i="4"/>
  <c r="L66" i="4"/>
  <c r="L35" i="4"/>
  <c r="L8" i="4"/>
  <c r="L17" i="4"/>
  <c r="L23" i="4"/>
  <c r="L96" i="4"/>
  <c r="L46" i="4"/>
  <c r="L97" i="4"/>
  <c r="L81" i="4"/>
  <c r="L86" i="4"/>
  <c r="L93" i="4"/>
  <c r="L51" i="4"/>
  <c r="L89" i="4"/>
  <c r="L80" i="4"/>
  <c r="L79" i="4"/>
  <c r="L67" i="4"/>
  <c r="L57" i="4"/>
  <c r="L87" i="4"/>
  <c r="L82" i="4"/>
  <c r="L92" i="4"/>
  <c r="L20" i="4"/>
  <c r="L88" i="4"/>
  <c r="L38" i="4"/>
  <c r="L70" i="4"/>
  <c r="L31" i="4"/>
  <c r="L44" i="4"/>
  <c r="L101" i="4"/>
  <c r="L60" i="4"/>
  <c r="L14" i="4"/>
  <c r="L83" i="4"/>
  <c r="L94" i="4"/>
  <c r="L11" i="4"/>
  <c r="O50" i="4"/>
  <c r="O33" i="4"/>
  <c r="O37" i="4"/>
  <c r="O56" i="4"/>
  <c r="O34" i="4"/>
  <c r="O43" i="4"/>
  <c r="O96" i="4"/>
  <c r="O92" i="4"/>
  <c r="O44" i="4"/>
  <c r="O46" i="4"/>
  <c r="O27" i="4"/>
  <c r="O102" i="4"/>
  <c r="O97" i="4"/>
  <c r="O51" i="4"/>
  <c r="O40" i="4"/>
  <c r="O66" i="4"/>
  <c r="O10" i="4"/>
  <c r="O25" i="4"/>
  <c r="O49" i="4"/>
  <c r="N3" i="4"/>
  <c r="N96" i="4"/>
  <c r="N4" i="4"/>
  <c r="N7" i="4"/>
  <c r="AH21" i="4"/>
  <c r="AE21" i="4"/>
  <c r="AF21" i="4"/>
  <c r="AG21" i="4"/>
  <c r="M25" i="4"/>
  <c r="AC92" i="4"/>
  <c r="AC23" i="4"/>
  <c r="AE23" i="4"/>
  <c r="AH34" i="4"/>
  <c r="AC34" i="4"/>
  <c r="AE34" i="4"/>
  <c r="AF34" i="4"/>
  <c r="AH23" i="4"/>
  <c r="AG23" i="4"/>
  <c r="AC47" i="4"/>
  <c r="AF24" i="4"/>
  <c r="AH24" i="4"/>
  <c r="AG24" i="4"/>
  <c r="AE18" i="4"/>
  <c r="AF18" i="4"/>
  <c r="AH18" i="4"/>
  <c r="AG18" i="4"/>
  <c r="AE72" i="4"/>
  <c r="AG72" i="4"/>
  <c r="AF72" i="4"/>
  <c r="AH72" i="4"/>
  <c r="AG40" i="4"/>
  <c r="AF40" i="4"/>
  <c r="AH40" i="4"/>
  <c r="AG3" i="4"/>
  <c r="AF3" i="4"/>
  <c r="AH3" i="4"/>
  <c r="AH30" i="4"/>
  <c r="AG30" i="4"/>
  <c r="AF30" i="4"/>
  <c r="AH70" i="4"/>
  <c r="AG70" i="4"/>
  <c r="AF70" i="4"/>
  <c r="AH8" i="4"/>
  <c r="AG8" i="4"/>
  <c r="AF8" i="4"/>
  <c r="AF71" i="4"/>
  <c r="AH71" i="4"/>
  <c r="AG71" i="4"/>
  <c r="AH45" i="4"/>
  <c r="AG45" i="4"/>
  <c r="AF45" i="4"/>
  <c r="AF63" i="4"/>
  <c r="AH63" i="4"/>
  <c r="AG63" i="4"/>
  <c r="AG15" i="4"/>
  <c r="AF15" i="4"/>
  <c r="AH15" i="4"/>
  <c r="AH98" i="4"/>
  <c r="AG98" i="4"/>
  <c r="AF98" i="4"/>
  <c r="AH57" i="4"/>
  <c r="AG57" i="4"/>
  <c r="AF57" i="4"/>
  <c r="AH65" i="4"/>
  <c r="AG65" i="4"/>
  <c r="AF65" i="4"/>
  <c r="AH74" i="4"/>
  <c r="AG74" i="4"/>
  <c r="AF74" i="4"/>
  <c r="AH102" i="4"/>
  <c r="AG102" i="4"/>
  <c r="AF102" i="4"/>
  <c r="AH97" i="4"/>
  <c r="AG97" i="4"/>
  <c r="AF97" i="4"/>
  <c r="AH101" i="4"/>
  <c r="AG101" i="4"/>
  <c r="AF101" i="4"/>
  <c r="AH78" i="4"/>
  <c r="AG78" i="4"/>
  <c r="AF78" i="4"/>
  <c r="AF99" i="4"/>
  <c r="AH99" i="4"/>
  <c r="AG99" i="4"/>
  <c r="AH37" i="4"/>
  <c r="AG37" i="4"/>
  <c r="AF37" i="4"/>
  <c r="AH46" i="4"/>
  <c r="AG46" i="4"/>
  <c r="AF46" i="4"/>
  <c r="AH9" i="4"/>
  <c r="AG9" i="4"/>
  <c r="AF9" i="4"/>
  <c r="AG80" i="4"/>
  <c r="AF80" i="4"/>
  <c r="AH80" i="4"/>
  <c r="AH77" i="4"/>
  <c r="AG77" i="4"/>
  <c r="AF77" i="4"/>
  <c r="AH13" i="4"/>
  <c r="AG13" i="4"/>
  <c r="AF13" i="4"/>
  <c r="AF75" i="4"/>
  <c r="AH75" i="4"/>
  <c r="AG75" i="4"/>
  <c r="AF79" i="4"/>
  <c r="AH79" i="4"/>
  <c r="AG79" i="4"/>
  <c r="AF55" i="4"/>
  <c r="AH55" i="4"/>
  <c r="AG55" i="4"/>
  <c r="AF27" i="4"/>
  <c r="AH27" i="4"/>
  <c r="AG27" i="4"/>
  <c r="AH93" i="4"/>
  <c r="AG93" i="4"/>
  <c r="AF93" i="4"/>
  <c r="AH54" i="4"/>
  <c r="AG54" i="4"/>
  <c r="AF54" i="4"/>
  <c r="AF67" i="4"/>
  <c r="AH67" i="4"/>
  <c r="AG67" i="4"/>
  <c r="AH66" i="4"/>
  <c r="AG66" i="4"/>
  <c r="AF66" i="4"/>
  <c r="AE52" i="4"/>
  <c r="AG52" i="4"/>
  <c r="AF52" i="4"/>
  <c r="AH52" i="4"/>
  <c r="AC28" i="4"/>
  <c r="AG28" i="4"/>
  <c r="AF28" i="4"/>
  <c r="AH28" i="4"/>
  <c r="AC31" i="4"/>
  <c r="AF31" i="4"/>
  <c r="AH31" i="4"/>
  <c r="AG31" i="4"/>
  <c r="AE49" i="4"/>
  <c r="AH49" i="4"/>
  <c r="AG49" i="4"/>
  <c r="AF49" i="4"/>
  <c r="AF39" i="4"/>
  <c r="AH39" i="4"/>
  <c r="AG39" i="4"/>
  <c r="AC68" i="4"/>
  <c r="AG68" i="4"/>
  <c r="AF68" i="4"/>
  <c r="AH68" i="4"/>
  <c r="AH69" i="4"/>
  <c r="AG69" i="4"/>
  <c r="AF69" i="4"/>
  <c r="AF14" i="4"/>
  <c r="AH14" i="4"/>
  <c r="AG14" i="4"/>
  <c r="AH53" i="4"/>
  <c r="AG53" i="4"/>
  <c r="AF53" i="4"/>
  <c r="AF83" i="4"/>
  <c r="AH83" i="4"/>
  <c r="AG83" i="4"/>
  <c r="AC56" i="4"/>
  <c r="AG56" i="4"/>
  <c r="AF56" i="4"/>
  <c r="AH56" i="4"/>
  <c r="AC84" i="4"/>
  <c r="AG84" i="4"/>
  <c r="AF84" i="4"/>
  <c r="AH84" i="4"/>
  <c r="AF47" i="4"/>
  <c r="AH47" i="4"/>
  <c r="AG47" i="4"/>
  <c r="AG92" i="4"/>
  <c r="AF92" i="4"/>
  <c r="AH92" i="4"/>
  <c r="AF10" i="4"/>
  <c r="AH10" i="4"/>
  <c r="AG10" i="4"/>
  <c r="AH26" i="4"/>
  <c r="AG26" i="4"/>
  <c r="AF26" i="4"/>
  <c r="AC100" i="4"/>
  <c r="AG100" i="4"/>
  <c r="AF100" i="4"/>
  <c r="AH100" i="4"/>
  <c r="AE22" i="4"/>
  <c r="AF22" i="4"/>
  <c r="AH22" i="4"/>
  <c r="AG22" i="4"/>
  <c r="AF95" i="4"/>
  <c r="AH95" i="4"/>
  <c r="AG95" i="4"/>
  <c r="AH94" i="4"/>
  <c r="AG94" i="4"/>
  <c r="AF94" i="4"/>
  <c r="AH33" i="4"/>
  <c r="AG33" i="4"/>
  <c r="AF33" i="4"/>
  <c r="AG88" i="4"/>
  <c r="AF88" i="4"/>
  <c r="AH88" i="4"/>
  <c r="AG7" i="4"/>
  <c r="AF7" i="4"/>
  <c r="AH7" i="4"/>
  <c r="AH41" i="4"/>
  <c r="AG41" i="4"/>
  <c r="AF41" i="4"/>
  <c r="AH16" i="4"/>
  <c r="AG16" i="4"/>
  <c r="AF16" i="4"/>
  <c r="AG32" i="4"/>
  <c r="AF32" i="4"/>
  <c r="AH32" i="4"/>
  <c r="AH90" i="4"/>
  <c r="AG90" i="4"/>
  <c r="AF90" i="4"/>
  <c r="AF43" i="4"/>
  <c r="AH43" i="4"/>
  <c r="AG43" i="4"/>
  <c r="AH58" i="4"/>
  <c r="AG58" i="4"/>
  <c r="AF58" i="4"/>
  <c r="AH86" i="4"/>
  <c r="AG86" i="4"/>
  <c r="AF86" i="4"/>
  <c r="AG48" i="4"/>
  <c r="AF48" i="4"/>
  <c r="AH48" i="4"/>
  <c r="AH17" i="4"/>
  <c r="AG17" i="4"/>
  <c r="AF17" i="4"/>
  <c r="AH61" i="4"/>
  <c r="AG61" i="4"/>
  <c r="AF61" i="4"/>
  <c r="AF59" i="4"/>
  <c r="AH59" i="4"/>
  <c r="AG59" i="4"/>
  <c r="AH4" i="4"/>
  <c r="AG4" i="4"/>
  <c r="AF4" i="4"/>
  <c r="AH81" i="4"/>
  <c r="AG81" i="4"/>
  <c r="AF81" i="4"/>
  <c r="AF6" i="4"/>
  <c r="AH6" i="4"/>
  <c r="AG6" i="4"/>
  <c r="AG11" i="4"/>
  <c r="AF11" i="4"/>
  <c r="AH11" i="4"/>
  <c r="AH62" i="4"/>
  <c r="AG62" i="4"/>
  <c r="AF62" i="4"/>
  <c r="AF51" i="4"/>
  <c r="AH51" i="4"/>
  <c r="AG51" i="4"/>
  <c r="AF91" i="4"/>
  <c r="AH91" i="4"/>
  <c r="AG91" i="4"/>
  <c r="AH38" i="4"/>
  <c r="AG38" i="4"/>
  <c r="AF38" i="4"/>
  <c r="AG96" i="4"/>
  <c r="AF96" i="4"/>
  <c r="AH96" i="4"/>
  <c r="AF87" i="4"/>
  <c r="AH87" i="4"/>
  <c r="AG87" i="4"/>
  <c r="AH12" i="4"/>
  <c r="AG12" i="4"/>
  <c r="AF12" i="4"/>
  <c r="AH89" i="4"/>
  <c r="AG89" i="4"/>
  <c r="AF89" i="4"/>
  <c r="AH25" i="4"/>
  <c r="AG25" i="4"/>
  <c r="AF25" i="4"/>
  <c r="AH85" i="4"/>
  <c r="AG85" i="4"/>
  <c r="AF85" i="4"/>
  <c r="AH29" i="4"/>
  <c r="AG29" i="4"/>
  <c r="AF29" i="4"/>
  <c r="AG64" i="4"/>
  <c r="AF64" i="4"/>
  <c r="AH64" i="4"/>
  <c r="AH42" i="4"/>
  <c r="AG42" i="4"/>
  <c r="AF42" i="4"/>
  <c r="AH82" i="4"/>
  <c r="AG82" i="4"/>
  <c r="AF82" i="4"/>
  <c r="AH73" i="4"/>
  <c r="AG73" i="4"/>
  <c r="AF73" i="4"/>
  <c r="AE76" i="4"/>
  <c r="AG76" i="4"/>
  <c r="AF76" i="4"/>
  <c r="AH76" i="4"/>
  <c r="AC50" i="4"/>
  <c r="AH50" i="4"/>
  <c r="AG50" i="4"/>
  <c r="AF50" i="4"/>
  <c r="AC44" i="4"/>
  <c r="AG44" i="4"/>
  <c r="AF44" i="4"/>
  <c r="AH44" i="4"/>
  <c r="AE20" i="4"/>
  <c r="AH20" i="4"/>
  <c r="AG20" i="4"/>
  <c r="AF20" i="4"/>
  <c r="AC72" i="4"/>
  <c r="AC22" i="4"/>
  <c r="M83" i="4"/>
  <c r="AE28" i="4"/>
  <c r="AC49" i="4"/>
  <c r="AC52" i="4"/>
  <c r="AC76" i="4"/>
  <c r="AE44" i="4"/>
  <c r="AE100" i="4"/>
  <c r="AE68" i="4"/>
  <c r="M79" i="4"/>
  <c r="M94" i="4"/>
  <c r="M19" i="4"/>
  <c r="M31" i="4"/>
  <c r="M69" i="4"/>
  <c r="M14" i="4"/>
  <c r="M89" i="4"/>
  <c r="AE84" i="4"/>
  <c r="M39" i="4"/>
  <c r="M38" i="4"/>
  <c r="AE56" i="4"/>
  <c r="D103" i="4"/>
  <c r="C8" i="7" s="1"/>
  <c r="J103" i="4"/>
  <c r="D7" i="7" s="1"/>
  <c r="M11" i="4"/>
  <c r="M8" i="4"/>
  <c r="M55" i="4"/>
  <c r="M73" i="4"/>
  <c r="M76" i="4"/>
  <c r="M34" i="4"/>
  <c r="M65" i="4"/>
  <c r="M21" i="4"/>
  <c r="M49" i="4"/>
  <c r="M87" i="4"/>
  <c r="M12" i="4"/>
  <c r="M9" i="4"/>
  <c r="M6" i="4"/>
  <c r="M101" i="4"/>
  <c r="M72" i="4"/>
  <c r="M54" i="4"/>
  <c r="M78" i="4"/>
  <c r="M70" i="4"/>
  <c r="M93" i="4"/>
  <c r="M13" i="4"/>
  <c r="M61" i="4"/>
  <c r="M102" i="4"/>
  <c r="M10" i="4"/>
  <c r="AC18" i="4"/>
  <c r="M57" i="4"/>
  <c r="M17" i="4"/>
  <c r="M46" i="4"/>
  <c r="M15" i="4"/>
  <c r="M5" i="4"/>
  <c r="M53" i="4"/>
  <c r="E103" i="4"/>
  <c r="D8" i="7" s="1"/>
  <c r="M99" i="4"/>
  <c r="M43" i="4"/>
  <c r="M75" i="4"/>
  <c r="M48" i="4"/>
  <c r="M82" i="4"/>
  <c r="M27" i="4"/>
  <c r="M44" i="4"/>
  <c r="M36" i="4"/>
  <c r="M41" i="4"/>
  <c r="M96" i="4"/>
  <c r="M58" i="4"/>
  <c r="M22" i="4"/>
  <c r="G103" i="4"/>
  <c r="F8" i="7" s="1"/>
  <c r="I103" i="4"/>
  <c r="C7" i="7" s="1"/>
  <c r="F103" i="4"/>
  <c r="E8" i="7" s="1"/>
  <c r="H103" i="4"/>
  <c r="G8" i="7" s="1"/>
  <c r="M29" i="4"/>
  <c r="M85" i="4"/>
  <c r="M95" i="4"/>
  <c r="M32" i="4"/>
  <c r="M74" i="4"/>
  <c r="M42" i="4"/>
  <c r="M37" i="4"/>
  <c r="M33" i="4"/>
  <c r="M16" i="4"/>
  <c r="M45" i="4"/>
  <c r="M97" i="4"/>
  <c r="M91" i="4"/>
  <c r="M52" i="4"/>
  <c r="M68" i="4"/>
  <c r="M20" i="4"/>
  <c r="M50" i="4"/>
  <c r="M90" i="4"/>
  <c r="M35" i="4"/>
  <c r="M62" i="4"/>
  <c r="M40" i="4"/>
  <c r="M66" i="4"/>
  <c r="M59" i="4"/>
  <c r="M81" i="4"/>
  <c r="M84" i="4"/>
  <c r="M28" i="4"/>
  <c r="M23" i="4"/>
  <c r="M88" i="4"/>
  <c r="M18" i="4"/>
  <c r="M80" i="4"/>
  <c r="M47" i="4"/>
  <c r="M56" i="4"/>
  <c r="M51" i="4"/>
  <c r="M24" i="4"/>
  <c r="M63" i="4"/>
  <c r="M26" i="4"/>
  <c r="M67" i="4"/>
  <c r="M64" i="4"/>
  <c r="M86" i="4"/>
  <c r="M30" i="4"/>
  <c r="M77" i="4"/>
  <c r="M71" i="4"/>
  <c r="M92" i="4"/>
  <c r="M60" i="4"/>
  <c r="M100" i="4"/>
  <c r="AC33" i="4"/>
  <c r="AE33" i="4"/>
  <c r="AC16" i="4"/>
  <c r="AE16" i="4"/>
  <c r="AE90" i="4"/>
  <c r="AC90" i="4"/>
  <c r="AE86" i="4"/>
  <c r="AC86" i="4"/>
  <c r="AC4" i="4"/>
  <c r="AE4" i="4"/>
  <c r="AE6" i="4"/>
  <c r="AC6" i="4"/>
  <c r="AE99" i="4"/>
  <c r="AC99" i="4"/>
  <c r="AC9" i="4"/>
  <c r="AE9" i="4"/>
  <c r="AC77" i="4"/>
  <c r="AE77" i="4"/>
  <c r="AE79" i="4"/>
  <c r="AC79" i="4"/>
  <c r="AE27" i="4"/>
  <c r="AC27" i="4"/>
  <c r="AE54" i="4"/>
  <c r="AC54" i="4"/>
  <c r="AE66" i="4"/>
  <c r="AC66" i="4"/>
  <c r="AC53" i="4"/>
  <c r="AE53" i="4"/>
  <c r="AE94" i="4"/>
  <c r="AC94" i="4"/>
  <c r="AC88" i="4"/>
  <c r="AE88" i="4"/>
  <c r="AC41" i="4"/>
  <c r="AE41" i="4"/>
  <c r="AE43" i="4"/>
  <c r="AC43" i="4"/>
  <c r="AC48" i="4"/>
  <c r="AE48" i="4"/>
  <c r="AC61" i="4"/>
  <c r="AE61" i="4"/>
  <c r="AC37" i="4"/>
  <c r="AE37" i="4"/>
  <c r="AC80" i="4"/>
  <c r="AE80" i="4"/>
  <c r="AE75" i="4"/>
  <c r="AC75" i="4"/>
  <c r="AE14" i="4"/>
  <c r="AC14" i="4"/>
  <c r="AC40" i="4"/>
  <c r="AE40" i="4"/>
  <c r="AC69" i="4"/>
  <c r="AE69" i="4"/>
  <c r="AC3" i="4"/>
  <c r="AE3" i="4"/>
  <c r="AE30" i="4"/>
  <c r="AC30" i="4"/>
  <c r="AE70" i="4"/>
  <c r="AC70" i="4"/>
  <c r="AC8" i="4"/>
  <c r="AE8" i="4"/>
  <c r="AC71" i="4"/>
  <c r="AE71" i="4"/>
  <c r="AC45" i="4"/>
  <c r="AE45" i="4"/>
  <c r="AE63" i="4"/>
  <c r="AC63" i="4"/>
  <c r="AE15" i="4"/>
  <c r="AC15" i="4"/>
  <c r="AE98" i="4"/>
  <c r="AC98" i="4"/>
  <c r="AC57" i="4"/>
  <c r="AE57" i="4"/>
  <c r="AC65" i="4"/>
  <c r="AE65" i="4"/>
  <c r="AE74" i="4"/>
  <c r="AC74" i="4"/>
  <c r="AE102" i="4"/>
  <c r="AC102" i="4"/>
  <c r="AC97" i="4"/>
  <c r="AE97" i="4"/>
  <c r="AC101" i="4"/>
  <c r="AE101" i="4"/>
  <c r="AE78" i="4"/>
  <c r="AC78" i="4"/>
  <c r="AE11" i="4"/>
  <c r="AC11" i="4"/>
  <c r="AE62" i="4"/>
  <c r="AC62" i="4"/>
  <c r="AE51" i="4"/>
  <c r="AC51" i="4"/>
  <c r="AC91" i="4"/>
  <c r="AE91" i="4"/>
  <c r="AE38" i="4"/>
  <c r="AC38" i="4"/>
  <c r="AC96" i="4"/>
  <c r="AE96" i="4"/>
  <c r="AE87" i="4"/>
  <c r="AC87" i="4"/>
  <c r="AC12" i="4"/>
  <c r="AE12" i="4"/>
  <c r="AC89" i="4"/>
  <c r="AE89" i="4"/>
  <c r="AC25" i="4"/>
  <c r="AE25" i="4"/>
  <c r="AC85" i="4"/>
  <c r="AE85" i="4"/>
  <c r="AC29" i="4"/>
  <c r="AE29" i="4"/>
  <c r="AC64" i="4"/>
  <c r="AE64" i="4"/>
  <c r="AE42" i="4"/>
  <c r="AC42" i="4"/>
  <c r="AE82" i="4"/>
  <c r="AC82" i="4"/>
  <c r="AE73" i="4"/>
  <c r="AC73" i="4"/>
  <c r="AE10" i="4"/>
  <c r="AC10" i="4"/>
  <c r="AC24" i="4"/>
  <c r="AE24" i="4"/>
  <c r="AE39" i="4"/>
  <c r="AC39" i="4"/>
  <c r="AE26" i="4"/>
  <c r="AC26" i="4"/>
  <c r="AE95" i="4"/>
  <c r="AC95" i="4"/>
  <c r="AE7" i="4"/>
  <c r="AC7" i="4"/>
  <c r="AC32" i="4"/>
  <c r="AE32" i="4"/>
  <c r="AE58" i="4"/>
  <c r="AC58" i="4"/>
  <c r="AC17" i="4"/>
  <c r="AE17" i="4"/>
  <c r="AE59" i="4"/>
  <c r="AC59" i="4"/>
  <c r="AC81" i="4"/>
  <c r="AE81" i="4"/>
  <c r="AE46" i="4"/>
  <c r="AC46" i="4"/>
  <c r="AC13" i="4"/>
  <c r="AE13" i="4"/>
  <c r="AE55" i="4"/>
  <c r="AC55" i="4"/>
  <c r="AC93" i="4"/>
  <c r="AE93" i="4"/>
  <c r="AE67" i="4"/>
  <c r="AC67" i="4"/>
  <c r="AE83" i="4"/>
  <c r="AC83" i="4"/>
  <c r="AS35" i="1"/>
  <c r="AS36" i="1"/>
  <c r="AS32" i="1"/>
  <c r="O19" i="4" s="1"/>
  <c r="AS34" i="1"/>
  <c r="AS31" i="1"/>
  <c r="AS33" i="1"/>
  <c r="O20" i="4" s="1"/>
  <c r="AS23" i="1"/>
  <c r="BA33" i="1"/>
  <c r="BA35" i="1"/>
  <c r="BA36" i="1"/>
  <c r="BA32" i="1"/>
  <c r="BA34" i="1"/>
  <c r="BA31" i="1"/>
  <c r="BA23" i="1"/>
  <c r="AW32" i="1"/>
  <c r="AW34" i="1"/>
  <c r="AW31" i="1"/>
  <c r="AW33" i="1"/>
  <c r="AW35" i="1"/>
  <c r="AW36" i="1"/>
  <c r="AW23" i="1"/>
  <c r="AW95" i="1"/>
  <c r="AW79" i="1"/>
  <c r="AW63" i="1"/>
  <c r="AW47" i="1"/>
  <c r="AW103" i="1"/>
  <c r="AW87" i="1"/>
  <c r="AW55" i="1"/>
  <c r="AW39" i="1"/>
  <c r="AW71" i="1"/>
  <c r="AW111" i="1"/>
  <c r="AW108" i="1"/>
  <c r="AW75" i="1"/>
  <c r="AW101" i="1"/>
  <c r="AW41" i="1"/>
  <c r="AW84" i="1"/>
  <c r="AW56" i="1"/>
  <c r="AW38" i="1"/>
  <c r="AW97" i="1"/>
  <c r="AW66" i="1"/>
  <c r="AW70" i="1"/>
  <c r="AW26" i="1"/>
  <c r="AW43" i="1"/>
  <c r="AW102" i="1"/>
  <c r="AW113" i="1"/>
  <c r="AW82" i="1"/>
  <c r="AW54" i="1"/>
  <c r="AW64" i="1"/>
  <c r="AW72" i="1"/>
  <c r="AW88" i="1"/>
  <c r="AW92" i="1"/>
  <c r="AW29" i="1"/>
  <c r="AW107" i="1"/>
  <c r="AW96" i="1"/>
  <c r="AW18" i="1"/>
  <c r="AW106" i="1"/>
  <c r="AW76" i="1"/>
  <c r="AW51" i="1"/>
  <c r="AW86" i="1"/>
  <c r="AW49" i="1"/>
  <c r="AW17" i="1"/>
  <c r="AW19" i="1"/>
  <c r="AW28" i="1"/>
  <c r="AW21" i="1"/>
  <c r="AW68" i="1"/>
  <c r="AW89" i="1"/>
  <c r="AW73" i="1"/>
  <c r="AW37" i="1"/>
  <c r="AW25" i="1"/>
  <c r="AW27" i="1"/>
  <c r="AW105" i="1"/>
  <c r="AW65" i="1"/>
  <c r="AW98" i="1"/>
  <c r="AW93" i="1"/>
  <c r="AW40" i="1"/>
  <c r="AW100" i="1"/>
  <c r="AW44" i="1"/>
  <c r="AW61" i="1"/>
  <c r="AW110" i="1"/>
  <c r="AW48" i="1"/>
  <c r="AW115" i="1"/>
  <c r="AW104" i="1"/>
  <c r="AW59" i="1"/>
  <c r="AW53" i="1"/>
  <c r="AW69" i="1"/>
  <c r="AW62" i="1"/>
  <c r="AW78" i="1"/>
  <c r="AW77" i="1"/>
  <c r="AW20" i="1"/>
  <c r="AW83" i="1"/>
  <c r="AW112" i="1"/>
  <c r="AW109" i="1"/>
  <c r="AW99" i="1"/>
  <c r="AW85" i="1"/>
  <c r="AW50" i="1"/>
  <c r="AW52" i="1"/>
  <c r="AW81" i="1"/>
  <c r="AW22" i="1"/>
  <c r="AW114" i="1"/>
  <c r="AW74" i="1"/>
  <c r="AW91" i="1"/>
  <c r="AW90" i="1"/>
  <c r="AW94" i="1"/>
  <c r="AW57" i="1"/>
  <c r="AW80" i="1"/>
  <c r="AW58" i="1"/>
  <c r="AW67" i="1"/>
  <c r="AW60" i="1"/>
  <c r="AW46" i="1"/>
  <c r="AW30" i="1"/>
  <c r="AW16" i="1"/>
  <c r="AW45" i="1"/>
  <c r="AW42" i="1"/>
  <c r="AW24" i="1"/>
  <c r="AS79" i="1"/>
  <c r="AS71" i="1"/>
  <c r="AS111" i="1"/>
  <c r="O98" i="4" s="1"/>
  <c r="AS95" i="1"/>
  <c r="O82" i="4" s="1"/>
  <c r="AS63" i="1"/>
  <c r="AS55" i="1"/>
  <c r="O42" i="4" s="1"/>
  <c r="AS39" i="1"/>
  <c r="AS103" i="1"/>
  <c r="O90" i="4" s="1"/>
  <c r="AS87" i="1"/>
  <c r="AS47" i="1"/>
  <c r="AS54" i="1"/>
  <c r="AS92" i="1"/>
  <c r="AS29" i="1"/>
  <c r="O16" i="4" s="1"/>
  <c r="AS108" i="1"/>
  <c r="AS101" i="1"/>
  <c r="AS41" i="1"/>
  <c r="AS84" i="1"/>
  <c r="AS56" i="1"/>
  <c r="AS38" i="1"/>
  <c r="AS97" i="1"/>
  <c r="AS70" i="1"/>
  <c r="AS89" i="1"/>
  <c r="AS26" i="1"/>
  <c r="O13" i="4" s="1"/>
  <c r="AS75" i="1"/>
  <c r="O62" i="4" s="1"/>
  <c r="AS66" i="1"/>
  <c r="AS102" i="1"/>
  <c r="AS113" i="1"/>
  <c r="AS82" i="1"/>
  <c r="AS64" i="1"/>
  <c r="AS72" i="1"/>
  <c r="O59" i="4" s="1"/>
  <c r="AS88" i="1"/>
  <c r="AS43" i="1"/>
  <c r="O30" i="4" s="1"/>
  <c r="AS107" i="1"/>
  <c r="O94" i="4" s="1"/>
  <c r="AS112" i="1"/>
  <c r="AS109" i="1"/>
  <c r="AS37" i="1"/>
  <c r="O24" i="4" s="1"/>
  <c r="AS99" i="1"/>
  <c r="O86" i="4" s="1"/>
  <c r="AS115" i="1"/>
  <c r="AS19" i="1"/>
  <c r="AS85" i="1"/>
  <c r="AS52" i="1"/>
  <c r="O39" i="4" s="1"/>
  <c r="AS62" i="1"/>
  <c r="AS81" i="1"/>
  <c r="O68" i="4" s="1"/>
  <c r="AS22" i="1"/>
  <c r="O9" i="4" s="1"/>
  <c r="AS114" i="1"/>
  <c r="AS74" i="1"/>
  <c r="AS100" i="1"/>
  <c r="AS18" i="1"/>
  <c r="AS106" i="1"/>
  <c r="AS83" i="1"/>
  <c r="AS76" i="1"/>
  <c r="AS51" i="1"/>
  <c r="O38" i="4" s="1"/>
  <c r="AS86" i="1"/>
  <c r="AS49" i="1"/>
  <c r="AS17" i="1"/>
  <c r="AS28" i="1"/>
  <c r="O15" i="4" s="1"/>
  <c r="AS50" i="1"/>
  <c r="AS21" i="1"/>
  <c r="AS73" i="1"/>
  <c r="AS96" i="1"/>
  <c r="O83" i="4" s="1"/>
  <c r="AS25" i="1"/>
  <c r="AS27" i="1"/>
  <c r="AS105" i="1"/>
  <c r="AS65" i="1"/>
  <c r="AS98" i="1"/>
  <c r="AS93" i="1"/>
  <c r="AS40" i="1"/>
  <c r="AS44" i="1"/>
  <c r="AS61" i="1"/>
  <c r="AS110" i="1"/>
  <c r="AS48" i="1"/>
  <c r="O35" i="4" s="1"/>
  <c r="AS104" i="1"/>
  <c r="AS59" i="1"/>
  <c r="AS53" i="1"/>
  <c r="AS69" i="1"/>
  <c r="AS78" i="1"/>
  <c r="O65" i="4" s="1"/>
  <c r="AS77" i="1"/>
  <c r="AS20" i="1"/>
  <c r="AS91" i="1"/>
  <c r="AS30" i="1"/>
  <c r="AS16" i="1"/>
  <c r="AS45" i="1"/>
  <c r="O32" i="4" s="1"/>
  <c r="AS42" i="1"/>
  <c r="O29" i="4" s="1"/>
  <c r="AS24" i="1"/>
  <c r="O11" i="4" s="1"/>
  <c r="AS90" i="1"/>
  <c r="AS94" i="1"/>
  <c r="AS58" i="1"/>
  <c r="O45" i="4" s="1"/>
  <c r="AS68" i="1"/>
  <c r="O55" i="4" s="1"/>
  <c r="AS57" i="1"/>
  <c r="AS80" i="1"/>
  <c r="AS67" i="1"/>
  <c r="AS60" i="1"/>
  <c r="O47" i="4" s="1"/>
  <c r="AS46" i="1"/>
  <c r="BA103" i="1"/>
  <c r="BA71" i="1"/>
  <c r="BA111" i="1"/>
  <c r="BA79" i="1"/>
  <c r="BA47" i="1"/>
  <c r="BA87" i="1"/>
  <c r="BA39" i="1"/>
  <c r="BA95" i="1"/>
  <c r="BA63" i="1"/>
  <c r="BA55" i="1"/>
  <c r="BA92" i="1"/>
  <c r="BA26" i="1"/>
  <c r="BA75" i="1"/>
  <c r="BA102" i="1"/>
  <c r="BA113" i="1"/>
  <c r="BA82" i="1"/>
  <c r="BA29" i="1"/>
  <c r="BA64" i="1"/>
  <c r="BA72" i="1"/>
  <c r="BA88" i="1"/>
  <c r="BA66" i="1"/>
  <c r="BA54" i="1"/>
  <c r="BA108" i="1"/>
  <c r="BA101" i="1"/>
  <c r="BA41" i="1"/>
  <c r="BA84" i="1"/>
  <c r="BA56" i="1"/>
  <c r="BA38" i="1"/>
  <c r="BA97" i="1"/>
  <c r="BA70" i="1"/>
  <c r="BA89" i="1"/>
  <c r="BA43" i="1"/>
  <c r="BA73" i="1"/>
  <c r="BA96" i="1"/>
  <c r="BA115" i="1"/>
  <c r="BA19" i="1"/>
  <c r="BA27" i="1"/>
  <c r="BA105" i="1"/>
  <c r="BA65" i="1"/>
  <c r="BA98" i="1"/>
  <c r="BA62" i="1"/>
  <c r="BA93" i="1"/>
  <c r="BA40" i="1"/>
  <c r="BA90" i="1"/>
  <c r="BA44" i="1"/>
  <c r="BA61" i="1"/>
  <c r="BA83" i="1"/>
  <c r="BA110" i="1"/>
  <c r="BA48" i="1"/>
  <c r="BA25" i="1"/>
  <c r="BA104" i="1"/>
  <c r="BA59" i="1"/>
  <c r="BA53" i="1"/>
  <c r="BA69" i="1"/>
  <c r="BA50" i="1"/>
  <c r="BA78" i="1"/>
  <c r="BA77" i="1"/>
  <c r="BA20" i="1"/>
  <c r="BA107" i="1"/>
  <c r="BA112" i="1"/>
  <c r="BA109" i="1"/>
  <c r="BA99" i="1"/>
  <c r="BA85" i="1"/>
  <c r="BA52" i="1"/>
  <c r="BA81" i="1"/>
  <c r="BA22" i="1"/>
  <c r="BA114" i="1"/>
  <c r="BA74" i="1"/>
  <c r="BA100" i="1"/>
  <c r="BA18" i="1"/>
  <c r="BA106" i="1"/>
  <c r="BA76" i="1"/>
  <c r="BA37" i="1"/>
  <c r="BA51" i="1"/>
  <c r="BA86" i="1"/>
  <c r="BA49" i="1"/>
  <c r="BA17" i="1"/>
  <c r="BA28" i="1"/>
  <c r="BA21" i="1"/>
  <c r="BA57" i="1"/>
  <c r="BA80" i="1"/>
  <c r="BA67" i="1"/>
  <c r="BA60" i="1"/>
  <c r="BA46" i="1"/>
  <c r="BA68" i="1"/>
  <c r="BA91" i="1"/>
  <c r="BA30" i="1"/>
  <c r="BA16" i="1"/>
  <c r="BA45" i="1"/>
  <c r="BA42" i="1"/>
  <c r="BA24" i="1"/>
  <c r="BA94" i="1"/>
  <c r="BA58" i="1"/>
  <c r="AT14" i="1"/>
  <c r="AX14" i="1"/>
  <c r="AK12" i="1"/>
  <c r="BB14" i="1"/>
  <c r="K103" i="4" l="1"/>
  <c r="E7" i="7" s="1"/>
  <c r="P84" i="4"/>
  <c r="P75" i="4"/>
  <c r="P31" i="4"/>
  <c r="O31" i="4"/>
  <c r="P28" i="4"/>
  <c r="P87" i="4"/>
  <c r="O87" i="4"/>
  <c r="P88" i="4"/>
  <c r="O54" i="4"/>
  <c r="O26" i="4"/>
  <c r="O5" i="4"/>
  <c r="O88" i="4"/>
  <c r="O52" i="4"/>
  <c r="O100" i="4"/>
  <c r="P67" i="4"/>
  <c r="O67" i="4"/>
  <c r="P36" i="4"/>
  <c r="P99" i="4"/>
  <c r="O89" i="4"/>
  <c r="P21" i="4"/>
  <c r="O80" i="4"/>
  <c r="O81" i="4"/>
  <c r="O4" i="4"/>
  <c r="O70" i="4"/>
  <c r="O14" i="4"/>
  <c r="O78" i="4"/>
  <c r="O99" i="4"/>
  <c r="O36" i="4"/>
  <c r="O7" i="4"/>
  <c r="O61" i="4"/>
  <c r="O63" i="4"/>
  <c r="O75" i="4"/>
  <c r="O6" i="4"/>
  <c r="P30" i="4"/>
  <c r="O91" i="4"/>
  <c r="L103" i="4"/>
  <c r="F7" i="7" s="1"/>
  <c r="P13" i="4"/>
  <c r="O84" i="4"/>
  <c r="O79" i="4"/>
  <c r="O41" i="4"/>
  <c r="O18" i="4"/>
  <c r="P44" i="4"/>
  <c r="O85" i="4"/>
  <c r="P12" i="4"/>
  <c r="P101" i="4"/>
  <c r="P51" i="4"/>
  <c r="P16" i="4"/>
  <c r="O22" i="4"/>
  <c r="O8" i="4"/>
  <c r="O57" i="4"/>
  <c r="O58" i="4"/>
  <c r="O64" i="4"/>
  <c r="O3" i="4"/>
  <c r="O101" i="4"/>
  <c r="O23" i="4"/>
  <c r="O76" i="4"/>
  <c r="O77" i="4"/>
  <c r="O74" i="4"/>
  <c r="O93" i="4"/>
  <c r="O12" i="4"/>
  <c r="O71" i="4"/>
  <c r="O17" i="4"/>
  <c r="O53" i="4"/>
  <c r="O28" i="4"/>
  <c r="O60" i="4"/>
  <c r="O72" i="4"/>
  <c r="O21" i="4"/>
  <c r="O69" i="4"/>
  <c r="N103" i="4"/>
  <c r="C6" i="7" s="1"/>
  <c r="M103" i="4"/>
  <c r="G7" i="7" s="1"/>
  <c r="BB32" i="1"/>
  <c r="BB35" i="1"/>
  <c r="BB34" i="1"/>
  <c r="BB31" i="1"/>
  <c r="BB33" i="1"/>
  <c r="BB36" i="1"/>
  <c r="BB23" i="1"/>
  <c r="AT33" i="1"/>
  <c r="AT36" i="1"/>
  <c r="Q23" i="4" s="1"/>
  <c r="AT32" i="1"/>
  <c r="Q19" i="4" s="1"/>
  <c r="AT35" i="1"/>
  <c r="Q22" i="4" s="1"/>
  <c r="AT34" i="1"/>
  <c r="Q21" i="4" s="1"/>
  <c r="AT31" i="1"/>
  <c r="Q18" i="4" s="1"/>
  <c r="AT23" i="1"/>
  <c r="Q10" i="4" s="1"/>
  <c r="AX33" i="1"/>
  <c r="AX36" i="1"/>
  <c r="AX32" i="1"/>
  <c r="AX35" i="1"/>
  <c r="AX34" i="1"/>
  <c r="AX31" i="1"/>
  <c r="AX23" i="1"/>
  <c r="BB87" i="1"/>
  <c r="BB63" i="1"/>
  <c r="BB55" i="1"/>
  <c r="BB111" i="1"/>
  <c r="BB79" i="1"/>
  <c r="BB47" i="1"/>
  <c r="BB103" i="1"/>
  <c r="BB71" i="1"/>
  <c r="BB39" i="1"/>
  <c r="BB95" i="1"/>
  <c r="BB54" i="1"/>
  <c r="BB66" i="1"/>
  <c r="BB70" i="1"/>
  <c r="BB82" i="1"/>
  <c r="BB26" i="1"/>
  <c r="BB108" i="1"/>
  <c r="BB101" i="1"/>
  <c r="BB41" i="1"/>
  <c r="BB84" i="1"/>
  <c r="BB56" i="1"/>
  <c r="BB97" i="1"/>
  <c r="BB89" i="1"/>
  <c r="BB92" i="1"/>
  <c r="BB29" i="1"/>
  <c r="BB75" i="1"/>
  <c r="BB102" i="1"/>
  <c r="BB113" i="1"/>
  <c r="BB64" i="1"/>
  <c r="BB38" i="1"/>
  <c r="BB72" i="1"/>
  <c r="BB88" i="1"/>
  <c r="BB61" i="1"/>
  <c r="BB48" i="1"/>
  <c r="BB112" i="1"/>
  <c r="BB109" i="1"/>
  <c r="BB86" i="1"/>
  <c r="BB49" i="1"/>
  <c r="BB27" i="1"/>
  <c r="BB85" i="1"/>
  <c r="BB52" i="1"/>
  <c r="BB78" i="1"/>
  <c r="BB81" i="1"/>
  <c r="BB22" i="1"/>
  <c r="BB21" i="1"/>
  <c r="BB68" i="1"/>
  <c r="BB18" i="1"/>
  <c r="BB76" i="1"/>
  <c r="BB110" i="1"/>
  <c r="BB99" i="1"/>
  <c r="BB51" i="1"/>
  <c r="BB28" i="1"/>
  <c r="BB53" i="1"/>
  <c r="BB65" i="1"/>
  <c r="BB62" i="1"/>
  <c r="BB73" i="1"/>
  <c r="BB96" i="1"/>
  <c r="BB106" i="1"/>
  <c r="BB83" i="1"/>
  <c r="BB37" i="1"/>
  <c r="BB115" i="1"/>
  <c r="BB19" i="1"/>
  <c r="BB105" i="1"/>
  <c r="BB98" i="1"/>
  <c r="BB93" i="1"/>
  <c r="BB20" i="1"/>
  <c r="BB40" i="1"/>
  <c r="BB74" i="1"/>
  <c r="BB43" i="1"/>
  <c r="BB107" i="1"/>
  <c r="BB100" i="1"/>
  <c r="BB44" i="1"/>
  <c r="BB25" i="1"/>
  <c r="BB104" i="1"/>
  <c r="BB17" i="1"/>
  <c r="BB59" i="1"/>
  <c r="BB69" i="1"/>
  <c r="BB50" i="1"/>
  <c r="BB77" i="1"/>
  <c r="BB114" i="1"/>
  <c r="BB30" i="1"/>
  <c r="BB45" i="1"/>
  <c r="BB42" i="1"/>
  <c r="BB46" i="1"/>
  <c r="BB24" i="1"/>
  <c r="BB94" i="1"/>
  <c r="BB91" i="1"/>
  <c r="BB16" i="1"/>
  <c r="BB80" i="1"/>
  <c r="BB67" i="1"/>
  <c r="BB60" i="1"/>
  <c r="BB90" i="1"/>
  <c r="BB57" i="1"/>
  <c r="BB58" i="1"/>
  <c r="AT111" i="1"/>
  <c r="AT79" i="1"/>
  <c r="Q66" i="4" s="1"/>
  <c r="AT47" i="1"/>
  <c r="Q34" i="4" s="1"/>
  <c r="AT103" i="1"/>
  <c r="AT71" i="1"/>
  <c r="Q58" i="4" s="1"/>
  <c r="AT39" i="1"/>
  <c r="Q26" i="4" s="1"/>
  <c r="AT87" i="1"/>
  <c r="Q74" i="4" s="1"/>
  <c r="AT95" i="1"/>
  <c r="Q82" i="4" s="1"/>
  <c r="AT63" i="1"/>
  <c r="Q50" i="4" s="1"/>
  <c r="AT55" i="1"/>
  <c r="AT29" i="1"/>
  <c r="Q16" i="4" s="1"/>
  <c r="AT75" i="1"/>
  <c r="AT38" i="1"/>
  <c r="AT113" i="1"/>
  <c r="Q100" i="4" s="1"/>
  <c r="AT64" i="1"/>
  <c r="Q51" i="4" s="1"/>
  <c r="AT72" i="1"/>
  <c r="AT88" i="1"/>
  <c r="Q75" i="4" s="1"/>
  <c r="AT82" i="1"/>
  <c r="Q69" i="4" s="1"/>
  <c r="AT92" i="1"/>
  <c r="Q79" i="4" s="1"/>
  <c r="AT54" i="1"/>
  <c r="Q41" i="4" s="1"/>
  <c r="AT66" i="1"/>
  <c r="Q53" i="4" s="1"/>
  <c r="AT102" i="1"/>
  <c r="Q89" i="4" s="1"/>
  <c r="AT26" i="1"/>
  <c r="Q13" i="4" s="1"/>
  <c r="AT108" i="1"/>
  <c r="Q95" i="4" s="1"/>
  <c r="AT101" i="1"/>
  <c r="Q88" i="4" s="1"/>
  <c r="AT41" i="1"/>
  <c r="Q28" i="4" s="1"/>
  <c r="AT84" i="1"/>
  <c r="Q71" i="4" s="1"/>
  <c r="AT56" i="1"/>
  <c r="Q43" i="4" s="1"/>
  <c r="AT97" i="1"/>
  <c r="Q84" i="4" s="1"/>
  <c r="AT89" i="1"/>
  <c r="Q76" i="4" s="1"/>
  <c r="AT43" i="1"/>
  <c r="Q30" i="4" s="1"/>
  <c r="AT107" i="1"/>
  <c r="Q94" i="4" s="1"/>
  <c r="AT73" i="1"/>
  <c r="Q60" i="4" s="1"/>
  <c r="AT96" i="1"/>
  <c r="Q83" i="4" s="1"/>
  <c r="AT83" i="1"/>
  <c r="Q70" i="4" s="1"/>
  <c r="AT37" i="1"/>
  <c r="AT115" i="1"/>
  <c r="Q102" i="4" s="1"/>
  <c r="AT19" i="1"/>
  <c r="Q6" i="4" s="1"/>
  <c r="AT105" i="1"/>
  <c r="Q92" i="4" s="1"/>
  <c r="AT98" i="1"/>
  <c r="Q85" i="4" s="1"/>
  <c r="AT78" i="1"/>
  <c r="AT93" i="1"/>
  <c r="Q80" i="4" s="1"/>
  <c r="AT20" i="1"/>
  <c r="Q7" i="4" s="1"/>
  <c r="AT22" i="1"/>
  <c r="AT40" i="1"/>
  <c r="Q27" i="4" s="1"/>
  <c r="AT100" i="1"/>
  <c r="Q87" i="4" s="1"/>
  <c r="AT44" i="1"/>
  <c r="Q31" i="4" s="1"/>
  <c r="AT99" i="1"/>
  <c r="Q86" i="4" s="1"/>
  <c r="AT25" i="1"/>
  <c r="Q12" i="4" s="1"/>
  <c r="AT104" i="1"/>
  <c r="Q91" i="4" s="1"/>
  <c r="AT17" i="1"/>
  <c r="AT59" i="1"/>
  <c r="Q46" i="4" s="1"/>
  <c r="AT53" i="1"/>
  <c r="AT69" i="1"/>
  <c r="Q56" i="4" s="1"/>
  <c r="AT50" i="1"/>
  <c r="Q37" i="4" s="1"/>
  <c r="AT77" i="1"/>
  <c r="Q64" i="4" s="1"/>
  <c r="AT114" i="1"/>
  <c r="Q101" i="4" s="1"/>
  <c r="AT61" i="1"/>
  <c r="Q48" i="4" s="1"/>
  <c r="AT106" i="1"/>
  <c r="Q93" i="4" s="1"/>
  <c r="AT110" i="1"/>
  <c r="Q97" i="4" s="1"/>
  <c r="AT48" i="1"/>
  <c r="Q35" i="4" s="1"/>
  <c r="AT112" i="1"/>
  <c r="Q99" i="4" s="1"/>
  <c r="AT109" i="1"/>
  <c r="Q96" i="4" s="1"/>
  <c r="AT86" i="1"/>
  <c r="Q73" i="4" s="1"/>
  <c r="AT49" i="1"/>
  <c r="Q36" i="4" s="1"/>
  <c r="AT28" i="1"/>
  <c r="AT27" i="1"/>
  <c r="Q14" i="4" s="1"/>
  <c r="AT85" i="1"/>
  <c r="Q72" i="4" s="1"/>
  <c r="AT52" i="1"/>
  <c r="Q39" i="4" s="1"/>
  <c r="AT81" i="1"/>
  <c r="Q68" i="4" s="1"/>
  <c r="AT21" i="1"/>
  <c r="AT74" i="1"/>
  <c r="Q61" i="4" s="1"/>
  <c r="AT70" i="1"/>
  <c r="Q57" i="4" s="1"/>
  <c r="R21" i="4"/>
  <c r="AT18" i="1"/>
  <c r="Q5" i="4" s="1"/>
  <c r="AT76" i="1"/>
  <c r="Q63" i="4" s="1"/>
  <c r="AT51" i="1"/>
  <c r="AT65" i="1"/>
  <c r="Q52" i="4" s="1"/>
  <c r="AT62" i="1"/>
  <c r="AT91" i="1"/>
  <c r="Q78" i="4" s="1"/>
  <c r="AT68" i="1"/>
  <c r="Q55" i="4" s="1"/>
  <c r="AT16" i="1"/>
  <c r="AT80" i="1"/>
  <c r="Q67" i="4" s="1"/>
  <c r="AT67" i="1"/>
  <c r="Q54" i="4" s="1"/>
  <c r="AT60" i="1"/>
  <c r="Q47" i="4" s="1"/>
  <c r="AT46" i="1"/>
  <c r="Q33" i="4" s="1"/>
  <c r="AT58" i="1"/>
  <c r="AT42" i="1"/>
  <c r="Q29" i="4" s="1"/>
  <c r="AT24" i="1"/>
  <c r="AT30" i="1"/>
  <c r="Q17" i="4" s="1"/>
  <c r="AT45" i="1"/>
  <c r="AT90" i="1"/>
  <c r="Q77" i="4" s="1"/>
  <c r="AT94" i="1"/>
  <c r="Q81" i="4" s="1"/>
  <c r="AT57" i="1"/>
  <c r="Q44" i="4" s="1"/>
  <c r="AX95" i="1"/>
  <c r="AX87" i="1"/>
  <c r="AX63" i="1"/>
  <c r="AX55" i="1"/>
  <c r="AX111" i="1"/>
  <c r="AX79" i="1"/>
  <c r="AX47" i="1"/>
  <c r="AX103" i="1"/>
  <c r="AX71" i="1"/>
  <c r="AX39" i="1"/>
  <c r="AX113" i="1"/>
  <c r="AX82" i="1"/>
  <c r="AX64" i="1"/>
  <c r="AX72" i="1"/>
  <c r="AX88" i="1"/>
  <c r="AX54" i="1"/>
  <c r="AX66" i="1"/>
  <c r="AX43" i="1"/>
  <c r="AX26" i="1"/>
  <c r="AX108" i="1"/>
  <c r="AX101" i="1"/>
  <c r="AX41" i="1"/>
  <c r="AX84" i="1"/>
  <c r="AX56" i="1"/>
  <c r="AX38" i="1"/>
  <c r="AX97" i="1"/>
  <c r="AX102" i="1"/>
  <c r="AX92" i="1"/>
  <c r="AX29" i="1"/>
  <c r="AX75" i="1"/>
  <c r="AX107" i="1"/>
  <c r="AX100" i="1"/>
  <c r="AX44" i="1"/>
  <c r="AX61" i="1"/>
  <c r="AX106" i="1"/>
  <c r="AX110" i="1"/>
  <c r="AX25" i="1"/>
  <c r="AX104" i="1"/>
  <c r="AX17" i="1"/>
  <c r="AX59" i="1"/>
  <c r="AX69" i="1"/>
  <c r="AX50" i="1"/>
  <c r="AX77" i="1"/>
  <c r="AX74" i="1"/>
  <c r="AX89" i="1"/>
  <c r="AX18" i="1"/>
  <c r="AX48" i="1"/>
  <c r="AX112" i="1"/>
  <c r="AX109" i="1"/>
  <c r="AX28" i="1"/>
  <c r="AX27" i="1"/>
  <c r="AX85" i="1"/>
  <c r="AX52" i="1"/>
  <c r="AX81" i="1"/>
  <c r="AX22" i="1"/>
  <c r="AX114" i="1"/>
  <c r="AX21" i="1"/>
  <c r="AX70" i="1"/>
  <c r="AX76" i="1"/>
  <c r="AX51" i="1"/>
  <c r="AX86" i="1"/>
  <c r="AX62" i="1"/>
  <c r="AX78" i="1"/>
  <c r="AX73" i="1"/>
  <c r="AX96" i="1"/>
  <c r="AX83" i="1"/>
  <c r="AX37" i="1"/>
  <c r="AX99" i="1"/>
  <c r="AX115" i="1"/>
  <c r="AX49" i="1"/>
  <c r="AX19" i="1"/>
  <c r="AX53" i="1"/>
  <c r="AX105" i="1"/>
  <c r="AX65" i="1"/>
  <c r="AX98" i="1"/>
  <c r="AX93" i="1"/>
  <c r="AX20" i="1"/>
  <c r="AX40" i="1"/>
  <c r="AX58" i="1"/>
  <c r="AX90" i="1"/>
  <c r="AX30" i="1"/>
  <c r="AX57" i="1"/>
  <c r="AX45" i="1"/>
  <c r="AX24" i="1"/>
  <c r="AX94" i="1"/>
  <c r="AX42" i="1"/>
  <c r="AX46" i="1"/>
  <c r="AX91" i="1"/>
  <c r="AX68" i="1"/>
  <c r="AX16" i="1"/>
  <c r="AX80" i="1"/>
  <c r="AX67" i="1"/>
  <c r="AX60" i="1"/>
  <c r="BC14" i="1"/>
  <c r="AL12" i="1"/>
  <c r="AY14" i="1"/>
  <c r="O103" i="4" l="1"/>
  <c r="D6" i="7" s="1"/>
  <c r="U5" i="4"/>
  <c r="U74" i="4"/>
  <c r="Q62" i="4"/>
  <c r="P62" i="4"/>
  <c r="P46" i="4"/>
  <c r="P43" i="4"/>
  <c r="P78" i="4"/>
  <c r="U102" i="4"/>
  <c r="U31" i="4"/>
  <c r="U53" i="4"/>
  <c r="U82" i="4"/>
  <c r="Q32" i="4"/>
  <c r="P32" i="4"/>
  <c r="Q45" i="4"/>
  <c r="P45" i="4"/>
  <c r="Q49" i="4"/>
  <c r="P49" i="4"/>
  <c r="T8" i="4"/>
  <c r="T4" i="4"/>
  <c r="P66" i="4"/>
  <c r="P71" i="4"/>
  <c r="P94" i="4"/>
  <c r="P93" i="4"/>
  <c r="P64" i="4"/>
  <c r="P33" i="4"/>
  <c r="P68" i="4"/>
  <c r="P83" i="4"/>
  <c r="P58" i="4"/>
  <c r="P76" i="4"/>
  <c r="P102" i="4"/>
  <c r="P8" i="4"/>
  <c r="P7" i="4"/>
  <c r="P100" i="4"/>
  <c r="P4" i="4"/>
  <c r="P69" i="4"/>
  <c r="P91" i="4"/>
  <c r="P6" i="4"/>
  <c r="P54" i="4"/>
  <c r="P5" i="4"/>
  <c r="U70" i="4"/>
  <c r="Q9" i="4"/>
  <c r="P9" i="4"/>
  <c r="Q24" i="4"/>
  <c r="P24" i="4"/>
  <c r="Q59" i="4"/>
  <c r="P59" i="4"/>
  <c r="Q90" i="4"/>
  <c r="P90" i="4"/>
  <c r="P10" i="4"/>
  <c r="U80" i="4"/>
  <c r="U46" i="4"/>
  <c r="U43" i="4"/>
  <c r="U90" i="4"/>
  <c r="T3" i="4"/>
  <c r="Q15" i="4"/>
  <c r="P15" i="4"/>
  <c r="Q42" i="4"/>
  <c r="P42" i="4"/>
  <c r="U23" i="4"/>
  <c r="Q20" i="4"/>
  <c r="P20" i="4"/>
  <c r="P50" i="4"/>
  <c r="P57" i="4"/>
  <c r="P86" i="4"/>
  <c r="P73" i="4"/>
  <c r="P85" i="4"/>
  <c r="P3" i="4"/>
  <c r="P18" i="4"/>
  <c r="P60" i="4"/>
  <c r="P47" i="4"/>
  <c r="P34" i="4"/>
  <c r="P61" i="4"/>
  <c r="P14" i="4"/>
  <c r="P81" i="4"/>
  <c r="P96" i="4"/>
  <c r="P27" i="4"/>
  <c r="P72" i="4"/>
  <c r="P55" i="4"/>
  <c r="P63" i="4"/>
  <c r="P23" i="4"/>
  <c r="P52" i="4"/>
  <c r="U52" i="4"/>
  <c r="P29" i="4"/>
  <c r="P97" i="4"/>
  <c r="U40" i="4"/>
  <c r="U61" i="4"/>
  <c r="U45" i="4"/>
  <c r="U63" i="4"/>
  <c r="U64" i="4"/>
  <c r="U89" i="4"/>
  <c r="U100" i="4"/>
  <c r="T11" i="4"/>
  <c r="P11" i="4"/>
  <c r="T38" i="4"/>
  <c r="P38" i="4"/>
  <c r="Q40" i="4"/>
  <c r="P40" i="4"/>
  <c r="Q65" i="4"/>
  <c r="P65" i="4"/>
  <c r="Q25" i="4"/>
  <c r="P25" i="4"/>
  <c r="Q98" i="4"/>
  <c r="P98" i="4"/>
  <c r="U20" i="4"/>
  <c r="P19" i="4"/>
  <c r="P74" i="4"/>
  <c r="P53" i="4"/>
  <c r="P39" i="4"/>
  <c r="P37" i="4"/>
  <c r="P48" i="4"/>
  <c r="P77" i="4"/>
  <c r="P41" i="4"/>
  <c r="P35" i="4"/>
  <c r="P82" i="4"/>
  <c r="P95" i="4"/>
  <c r="P89" i="4"/>
  <c r="P70" i="4"/>
  <c r="P80" i="4"/>
  <c r="P22" i="4"/>
  <c r="P56" i="4"/>
  <c r="P26" i="4"/>
  <c r="P92" i="4"/>
  <c r="P79" i="4"/>
  <c r="P17" i="4"/>
  <c r="Q8" i="4"/>
  <c r="Q4" i="4"/>
  <c r="Q3" i="4"/>
  <c r="Q38" i="4"/>
  <c r="Q11" i="4"/>
  <c r="S54" i="4"/>
  <c r="T54" i="4"/>
  <c r="S61" i="4"/>
  <c r="T61" i="4"/>
  <c r="S97" i="4"/>
  <c r="T97" i="4"/>
  <c r="S46" i="4"/>
  <c r="T46" i="4"/>
  <c r="S85" i="4"/>
  <c r="T85" i="4"/>
  <c r="S43" i="4"/>
  <c r="T43" i="4"/>
  <c r="S59" i="4"/>
  <c r="T59" i="4"/>
  <c r="S82" i="4"/>
  <c r="T82" i="4"/>
  <c r="S10" i="4"/>
  <c r="T10" i="4"/>
  <c r="S32" i="4"/>
  <c r="T32" i="4"/>
  <c r="S45" i="4"/>
  <c r="T45" i="4"/>
  <c r="S67" i="4"/>
  <c r="T67" i="4"/>
  <c r="S49" i="4"/>
  <c r="T49" i="4"/>
  <c r="S5" i="4"/>
  <c r="T5" i="4"/>
  <c r="S14" i="4"/>
  <c r="T14" i="4"/>
  <c r="S96" i="4"/>
  <c r="T96" i="4"/>
  <c r="S93" i="4"/>
  <c r="T93" i="4"/>
  <c r="S37" i="4"/>
  <c r="T37" i="4"/>
  <c r="S31" i="4"/>
  <c r="T31" i="4"/>
  <c r="S7" i="4"/>
  <c r="T7" i="4"/>
  <c r="S92" i="4"/>
  <c r="T92" i="4"/>
  <c r="S70" i="4"/>
  <c r="T70" i="4"/>
  <c r="S30" i="4"/>
  <c r="T30" i="4"/>
  <c r="S71" i="4"/>
  <c r="T71" i="4"/>
  <c r="S13" i="4"/>
  <c r="T13" i="4"/>
  <c r="S79" i="4"/>
  <c r="T79" i="4"/>
  <c r="S51" i="4"/>
  <c r="T51" i="4"/>
  <c r="S16" i="4"/>
  <c r="T16" i="4"/>
  <c r="S74" i="4"/>
  <c r="T74" i="4"/>
  <c r="S34" i="4"/>
  <c r="T34" i="4"/>
  <c r="S18" i="4"/>
  <c r="T18" i="4"/>
  <c r="S23" i="4"/>
  <c r="T23" i="4"/>
  <c r="S77" i="4"/>
  <c r="T77" i="4"/>
  <c r="S78" i="4"/>
  <c r="T78" i="4"/>
  <c r="S73" i="4"/>
  <c r="T73" i="4"/>
  <c r="S86" i="4"/>
  <c r="T86" i="4"/>
  <c r="S24" i="4"/>
  <c r="T24" i="4"/>
  <c r="S95" i="4"/>
  <c r="T95" i="4"/>
  <c r="S90" i="4"/>
  <c r="T90" i="4"/>
  <c r="S44" i="4"/>
  <c r="T44" i="4"/>
  <c r="S17" i="4"/>
  <c r="T17" i="4"/>
  <c r="S33" i="4"/>
  <c r="T33" i="4"/>
  <c r="S52" i="4"/>
  <c r="T52" i="4"/>
  <c r="S68" i="4"/>
  <c r="T68" i="4"/>
  <c r="S15" i="4"/>
  <c r="T15" i="4"/>
  <c r="S99" i="4"/>
  <c r="T99" i="4"/>
  <c r="S48" i="4"/>
  <c r="T48" i="4"/>
  <c r="S56" i="4"/>
  <c r="T56" i="4"/>
  <c r="S91" i="4"/>
  <c r="T91" i="4"/>
  <c r="S87" i="4"/>
  <c r="T87" i="4"/>
  <c r="S80" i="4"/>
  <c r="T80" i="4"/>
  <c r="S6" i="4"/>
  <c r="T6" i="4"/>
  <c r="S83" i="4"/>
  <c r="T83" i="4"/>
  <c r="S76" i="4"/>
  <c r="T76" i="4"/>
  <c r="S28" i="4"/>
  <c r="T28" i="4"/>
  <c r="S89" i="4"/>
  <c r="T89" i="4"/>
  <c r="S69" i="4"/>
  <c r="T69" i="4"/>
  <c r="S100" i="4"/>
  <c r="T100" i="4"/>
  <c r="S42" i="4"/>
  <c r="T42" i="4"/>
  <c r="S26" i="4"/>
  <c r="T26" i="4"/>
  <c r="S66" i="4"/>
  <c r="T66" i="4"/>
  <c r="S21" i="4"/>
  <c r="T21" i="4"/>
  <c r="S20" i="4"/>
  <c r="T20" i="4"/>
  <c r="S29" i="4"/>
  <c r="T29" i="4"/>
  <c r="S63" i="4"/>
  <c r="T63" i="4"/>
  <c r="S72" i="4"/>
  <c r="T72" i="4"/>
  <c r="S64" i="4"/>
  <c r="T64" i="4"/>
  <c r="S9" i="4"/>
  <c r="T9" i="4"/>
  <c r="S94" i="4"/>
  <c r="T94" i="4"/>
  <c r="S41" i="4"/>
  <c r="T41" i="4"/>
  <c r="S62" i="4"/>
  <c r="T62" i="4"/>
  <c r="S19" i="4"/>
  <c r="T19" i="4"/>
  <c r="S81" i="4"/>
  <c r="T81" i="4"/>
  <c r="S47" i="4"/>
  <c r="T47" i="4"/>
  <c r="S55" i="4"/>
  <c r="T55" i="4"/>
  <c r="S57" i="4"/>
  <c r="T57" i="4"/>
  <c r="S39" i="4"/>
  <c r="T39" i="4"/>
  <c r="S36" i="4"/>
  <c r="T36" i="4"/>
  <c r="S35" i="4"/>
  <c r="T35" i="4"/>
  <c r="S101" i="4"/>
  <c r="T101" i="4"/>
  <c r="S40" i="4"/>
  <c r="T40" i="4"/>
  <c r="S12" i="4"/>
  <c r="T12" i="4"/>
  <c r="S27" i="4"/>
  <c r="T27" i="4"/>
  <c r="S65" i="4"/>
  <c r="T65" i="4"/>
  <c r="S102" i="4"/>
  <c r="T102" i="4"/>
  <c r="S60" i="4"/>
  <c r="T60" i="4"/>
  <c r="S84" i="4"/>
  <c r="T84" i="4"/>
  <c r="S88" i="4"/>
  <c r="T88" i="4"/>
  <c r="S53" i="4"/>
  <c r="T53" i="4"/>
  <c r="S75" i="4"/>
  <c r="T75" i="4"/>
  <c r="S25" i="4"/>
  <c r="T25" i="4"/>
  <c r="S50" i="4"/>
  <c r="T50" i="4"/>
  <c r="S58" i="4"/>
  <c r="T58" i="4"/>
  <c r="S98" i="4"/>
  <c r="T98" i="4"/>
  <c r="S22" i="4"/>
  <c r="T22" i="4"/>
  <c r="R8" i="4"/>
  <c r="S8" i="4"/>
  <c r="R4" i="4"/>
  <c r="S4" i="4"/>
  <c r="R3" i="4"/>
  <c r="S3" i="4"/>
  <c r="R11" i="4"/>
  <c r="S11" i="4"/>
  <c r="R40" i="4"/>
  <c r="S38" i="4"/>
  <c r="R19" i="4"/>
  <c r="R83" i="4"/>
  <c r="R59" i="4"/>
  <c r="R95" i="4"/>
  <c r="R101" i="4"/>
  <c r="R46" i="4"/>
  <c r="R56" i="4"/>
  <c r="R65" i="4"/>
  <c r="R74" i="4"/>
  <c r="R51" i="4"/>
  <c r="R7" i="4"/>
  <c r="R24" i="4"/>
  <c r="R22" i="4"/>
  <c r="R26" i="4"/>
  <c r="R69" i="4"/>
  <c r="R12" i="4"/>
  <c r="R31" i="4"/>
  <c r="R38" i="4"/>
  <c r="R37" i="4"/>
  <c r="R58" i="4"/>
  <c r="R10" i="4"/>
  <c r="R63" i="4"/>
  <c r="R29" i="4"/>
  <c r="R6" i="4"/>
  <c r="R85" i="4"/>
  <c r="R73" i="4"/>
  <c r="R13" i="4"/>
  <c r="R53" i="4"/>
  <c r="R5" i="4"/>
  <c r="R98" i="4"/>
  <c r="R9" i="4"/>
  <c r="R62" i="4"/>
  <c r="R102" i="4"/>
  <c r="R44" i="4"/>
  <c r="R23" i="4"/>
  <c r="R20" i="4"/>
  <c r="R17" i="4"/>
  <c r="R35" i="4"/>
  <c r="R54" i="4"/>
  <c r="R14" i="4"/>
  <c r="R66" i="4"/>
  <c r="R36" i="4"/>
  <c r="R49" i="4"/>
  <c r="R33" i="4"/>
  <c r="R87" i="4"/>
  <c r="R96" i="4"/>
  <c r="R90" i="4"/>
  <c r="R55" i="4"/>
  <c r="R77" i="4"/>
  <c r="R79" i="4"/>
  <c r="R93" i="4"/>
  <c r="R82" i="4"/>
  <c r="R72" i="4"/>
  <c r="R34" i="4"/>
  <c r="R47" i="4"/>
  <c r="R75" i="4"/>
  <c r="R99" i="4"/>
  <c r="R42" i="4"/>
  <c r="R89" i="4"/>
  <c r="R94" i="4"/>
  <c r="R32" i="4"/>
  <c r="R45" i="4"/>
  <c r="R97" i="4"/>
  <c r="R43" i="4"/>
  <c r="R61" i="4"/>
  <c r="R27" i="4"/>
  <c r="R52" i="4"/>
  <c r="R28" i="4"/>
  <c r="R68" i="4"/>
  <c r="R80" i="4"/>
  <c r="R48" i="4"/>
  <c r="R88" i="4"/>
  <c r="R67" i="4"/>
  <c r="R78" i="4"/>
  <c r="R81" i="4"/>
  <c r="R64" i="4"/>
  <c r="R84" i="4"/>
  <c r="R60" i="4"/>
  <c r="R100" i="4"/>
  <c r="R41" i="4"/>
  <c r="R57" i="4"/>
  <c r="R25" i="4"/>
  <c r="R70" i="4"/>
  <c r="R15" i="4"/>
  <c r="R50" i="4"/>
  <c r="R39" i="4"/>
  <c r="R18" i="4"/>
  <c r="R86" i="4"/>
  <c r="R30" i="4"/>
  <c r="R91" i="4"/>
  <c r="R71" i="4"/>
  <c r="R16" i="4"/>
  <c r="R76" i="4"/>
  <c r="R92" i="4"/>
  <c r="AY33" i="1"/>
  <c r="V20" i="4" s="1"/>
  <c r="AY31" i="1"/>
  <c r="V18" i="4" s="1"/>
  <c r="AY36" i="1"/>
  <c r="V23" i="4" s="1"/>
  <c r="AY32" i="1"/>
  <c r="V19" i="4" s="1"/>
  <c r="AY35" i="1"/>
  <c r="V22" i="4" s="1"/>
  <c r="AY34" i="1"/>
  <c r="V21" i="4" s="1"/>
  <c r="AY23" i="1"/>
  <c r="BC31" i="1"/>
  <c r="BC36" i="1"/>
  <c r="BC32" i="1"/>
  <c r="BC35" i="1"/>
  <c r="BC34" i="1"/>
  <c r="BC33" i="1"/>
  <c r="BC23" i="1"/>
  <c r="BC111" i="1"/>
  <c r="BC95" i="1"/>
  <c r="BC79" i="1"/>
  <c r="BC47" i="1"/>
  <c r="BC103" i="1"/>
  <c r="BC71" i="1"/>
  <c r="BC39" i="1"/>
  <c r="BC87" i="1"/>
  <c r="BC63" i="1"/>
  <c r="BC55" i="1"/>
  <c r="BC102" i="1"/>
  <c r="BC75" i="1"/>
  <c r="BC41" i="1"/>
  <c r="BC38" i="1"/>
  <c r="BC70" i="1"/>
  <c r="BC92" i="1"/>
  <c r="BC26" i="1"/>
  <c r="BC72" i="1"/>
  <c r="BC88" i="1"/>
  <c r="BC113" i="1"/>
  <c r="BC82" i="1"/>
  <c r="BC54" i="1"/>
  <c r="BC64" i="1"/>
  <c r="BC56" i="1"/>
  <c r="BC66" i="1"/>
  <c r="BC29" i="1"/>
  <c r="BC108" i="1"/>
  <c r="BC101" i="1"/>
  <c r="BC84" i="1"/>
  <c r="BC97" i="1"/>
  <c r="BC96" i="1"/>
  <c r="BC106" i="1"/>
  <c r="BC83" i="1"/>
  <c r="BC109" i="1"/>
  <c r="BC37" i="1"/>
  <c r="BC115" i="1"/>
  <c r="BC86" i="1"/>
  <c r="BC49" i="1"/>
  <c r="BC52" i="1"/>
  <c r="BC77" i="1"/>
  <c r="BC93" i="1"/>
  <c r="BC81" i="1"/>
  <c r="BC40" i="1"/>
  <c r="BC100" i="1"/>
  <c r="BC44" i="1"/>
  <c r="BC73" i="1"/>
  <c r="BC48" i="1"/>
  <c r="BC104" i="1"/>
  <c r="BC59" i="1"/>
  <c r="BC65" i="1"/>
  <c r="BC50" i="1"/>
  <c r="BC21" i="1"/>
  <c r="BC89" i="1"/>
  <c r="BC43" i="1"/>
  <c r="BC107" i="1"/>
  <c r="BC61" i="1"/>
  <c r="BC110" i="1"/>
  <c r="BC112" i="1"/>
  <c r="BC17" i="1"/>
  <c r="BC19" i="1"/>
  <c r="BC53" i="1"/>
  <c r="BC69" i="1"/>
  <c r="BC27" i="1"/>
  <c r="BC78" i="1"/>
  <c r="BC20" i="1"/>
  <c r="BC22" i="1"/>
  <c r="BC18" i="1"/>
  <c r="BC76" i="1"/>
  <c r="BC99" i="1"/>
  <c r="BC25" i="1"/>
  <c r="BC51" i="1"/>
  <c r="BC28" i="1"/>
  <c r="BC105" i="1"/>
  <c r="BC98" i="1"/>
  <c r="BC85" i="1"/>
  <c r="BC62" i="1"/>
  <c r="BC114" i="1"/>
  <c r="BC74" i="1"/>
  <c r="BC91" i="1"/>
  <c r="BC90" i="1"/>
  <c r="BC94" i="1"/>
  <c r="BC80" i="1"/>
  <c r="BC67" i="1"/>
  <c r="BC68" i="1"/>
  <c r="BC57" i="1"/>
  <c r="BC58" i="1"/>
  <c r="BC46" i="1"/>
  <c r="BC30" i="1"/>
  <c r="BC16" i="1"/>
  <c r="BC60" i="1"/>
  <c r="BC45" i="1"/>
  <c r="BC42" i="1"/>
  <c r="BC24" i="1"/>
  <c r="AY63" i="1"/>
  <c r="V50" i="4" s="1"/>
  <c r="AY55" i="1"/>
  <c r="V42" i="4" s="1"/>
  <c r="AY111" i="1"/>
  <c r="V98" i="4" s="1"/>
  <c r="AY95" i="1"/>
  <c r="V82" i="4" s="1"/>
  <c r="AY79" i="1"/>
  <c r="V66" i="4" s="1"/>
  <c r="AY47" i="1"/>
  <c r="V34" i="4" s="1"/>
  <c r="AY103" i="1"/>
  <c r="V90" i="4" s="1"/>
  <c r="AY71" i="1"/>
  <c r="V58" i="4" s="1"/>
  <c r="AY39" i="1"/>
  <c r="V26" i="4" s="1"/>
  <c r="W20" i="4"/>
  <c r="AY87" i="1"/>
  <c r="V74" i="4" s="1"/>
  <c r="AY113" i="1"/>
  <c r="V100" i="4" s="1"/>
  <c r="AY29" i="1"/>
  <c r="V16" i="4" s="1"/>
  <c r="AY108" i="1"/>
  <c r="V95" i="4" s="1"/>
  <c r="AY101" i="1"/>
  <c r="V88" i="4" s="1"/>
  <c r="AY64" i="1"/>
  <c r="V51" i="4" s="1"/>
  <c r="AY84" i="1"/>
  <c r="V71" i="4" s="1"/>
  <c r="AY56" i="1"/>
  <c r="V43" i="4" s="1"/>
  <c r="AY97" i="1"/>
  <c r="V84" i="4" s="1"/>
  <c r="AY102" i="1"/>
  <c r="V89" i="4" s="1"/>
  <c r="AY75" i="1"/>
  <c r="V62" i="4" s="1"/>
  <c r="AY38" i="1"/>
  <c r="V25" i="4" s="1"/>
  <c r="AY70" i="1"/>
  <c r="V57" i="4" s="1"/>
  <c r="AY107" i="1"/>
  <c r="V94" i="4" s="1"/>
  <c r="AY92" i="1"/>
  <c r="V79" i="4" s="1"/>
  <c r="AY26" i="1"/>
  <c r="V13" i="4" s="1"/>
  <c r="AY72" i="1"/>
  <c r="V59" i="4" s="1"/>
  <c r="AY88" i="1"/>
  <c r="V75" i="4" s="1"/>
  <c r="AY82" i="1"/>
  <c r="V69" i="4" s="1"/>
  <c r="AY54" i="1"/>
  <c r="V41" i="4" s="1"/>
  <c r="AY41" i="1"/>
  <c r="V28" i="4" s="1"/>
  <c r="AY66" i="1"/>
  <c r="V53" i="4" s="1"/>
  <c r="AY43" i="1"/>
  <c r="V30" i="4" s="1"/>
  <c r="AY18" i="1"/>
  <c r="V5" i="4" s="1"/>
  <c r="AY76" i="1"/>
  <c r="V63" i="4" s="1"/>
  <c r="AY99" i="1"/>
  <c r="V86" i="4" s="1"/>
  <c r="AY25" i="1"/>
  <c r="V12" i="4" s="1"/>
  <c r="AY51" i="1"/>
  <c r="V38" i="4" s="1"/>
  <c r="AY28" i="1"/>
  <c r="V15" i="4" s="1"/>
  <c r="AY69" i="1"/>
  <c r="V56" i="4" s="1"/>
  <c r="AY62" i="1"/>
  <c r="V49" i="4" s="1"/>
  <c r="AY114" i="1"/>
  <c r="V101" i="4" s="1"/>
  <c r="AY74" i="1"/>
  <c r="V61" i="4" s="1"/>
  <c r="AY91" i="1"/>
  <c r="V78" i="4" s="1"/>
  <c r="AY73" i="1"/>
  <c r="V60" i="4" s="1"/>
  <c r="AY96" i="1"/>
  <c r="V83" i="4" s="1"/>
  <c r="AY106" i="1"/>
  <c r="V93" i="4" s="1"/>
  <c r="AY83" i="1"/>
  <c r="V70" i="4" s="1"/>
  <c r="AY37" i="1"/>
  <c r="V24" i="4" s="1"/>
  <c r="AY115" i="1"/>
  <c r="V102" i="4" s="1"/>
  <c r="AY86" i="1"/>
  <c r="V73" i="4" s="1"/>
  <c r="AY49" i="1"/>
  <c r="V36" i="4" s="1"/>
  <c r="AY17" i="1"/>
  <c r="V4" i="4" s="1"/>
  <c r="AY98" i="1"/>
  <c r="V85" i="4" s="1"/>
  <c r="AY85" i="1"/>
  <c r="V72" i="4" s="1"/>
  <c r="AY93" i="1"/>
  <c r="V80" i="4" s="1"/>
  <c r="AY40" i="1"/>
  <c r="V27" i="4" s="1"/>
  <c r="AY89" i="1"/>
  <c r="V76" i="4" s="1"/>
  <c r="AY100" i="1"/>
  <c r="V87" i="4" s="1"/>
  <c r="AY44" i="1"/>
  <c r="V31" i="4" s="1"/>
  <c r="AY109" i="1"/>
  <c r="V96" i="4" s="1"/>
  <c r="AY104" i="1"/>
  <c r="V91" i="4" s="1"/>
  <c r="AY59" i="1"/>
  <c r="V46" i="4" s="1"/>
  <c r="AY27" i="1"/>
  <c r="V14" i="4" s="1"/>
  <c r="AY105" i="1"/>
  <c r="V92" i="4" s="1"/>
  <c r="AY65" i="1"/>
  <c r="V52" i="4" s="1"/>
  <c r="AY50" i="1"/>
  <c r="V37" i="4" s="1"/>
  <c r="AY81" i="1"/>
  <c r="V68" i="4" s="1"/>
  <c r="AY21" i="1"/>
  <c r="V8" i="4" s="1"/>
  <c r="AY61" i="1"/>
  <c r="V48" i="4" s="1"/>
  <c r="AY110" i="1"/>
  <c r="V97" i="4" s="1"/>
  <c r="AY48" i="1"/>
  <c r="V35" i="4" s="1"/>
  <c r="AY112" i="1"/>
  <c r="V99" i="4" s="1"/>
  <c r="AY19" i="1"/>
  <c r="V6" i="4" s="1"/>
  <c r="AY53" i="1"/>
  <c r="V40" i="4" s="1"/>
  <c r="AY52" i="1"/>
  <c r="V39" i="4" s="1"/>
  <c r="AY78" i="1"/>
  <c r="V65" i="4" s="1"/>
  <c r="AY77" i="1"/>
  <c r="V64" i="4" s="1"/>
  <c r="AY20" i="1"/>
  <c r="Y7" i="4" s="1"/>
  <c r="AY22" i="1"/>
  <c r="V9" i="4" s="1"/>
  <c r="AY94" i="1"/>
  <c r="V81" i="4" s="1"/>
  <c r="AY42" i="1"/>
  <c r="V29" i="4" s="1"/>
  <c r="AY60" i="1"/>
  <c r="V47" i="4" s="1"/>
  <c r="AY24" i="1"/>
  <c r="Y11" i="4" s="1"/>
  <c r="AY90" i="1"/>
  <c r="V77" i="4" s="1"/>
  <c r="AY80" i="1"/>
  <c r="V67" i="4" s="1"/>
  <c r="AY67" i="1"/>
  <c r="V54" i="4" s="1"/>
  <c r="AY68" i="1"/>
  <c r="V55" i="4" s="1"/>
  <c r="AY57" i="1"/>
  <c r="V44" i="4" s="1"/>
  <c r="AY58" i="1"/>
  <c r="V45" i="4" s="1"/>
  <c r="AY46" i="1"/>
  <c r="V33" i="4" s="1"/>
  <c r="AY30" i="1"/>
  <c r="Y17" i="4" s="1"/>
  <c r="AY16" i="1"/>
  <c r="Y3" i="4" s="1"/>
  <c r="AY45" i="1"/>
  <c r="V32" i="4" s="1"/>
  <c r="AM12" i="1"/>
  <c r="BD14" i="1"/>
  <c r="Q103" i="4" l="1"/>
  <c r="F6" i="7" s="1"/>
  <c r="Z60" i="4"/>
  <c r="Z58" i="4"/>
  <c r="P103" i="4"/>
  <c r="E6" i="7" s="1"/>
  <c r="U96" i="4"/>
  <c r="U81" i="4"/>
  <c r="Z11" i="4"/>
  <c r="Z40" i="4"/>
  <c r="Z31" i="4"/>
  <c r="Z28" i="4"/>
  <c r="Z22" i="4"/>
  <c r="Y10" i="4"/>
  <c r="U8" i="4"/>
  <c r="U21" i="4"/>
  <c r="U75" i="4"/>
  <c r="U94" i="4"/>
  <c r="U35" i="4"/>
  <c r="U65" i="4"/>
  <c r="U32" i="4"/>
  <c r="U72" i="4"/>
  <c r="U77" i="4"/>
  <c r="U22" i="4"/>
  <c r="U37" i="4"/>
  <c r="U29" i="4"/>
  <c r="U18" i="4"/>
  <c r="U69" i="4"/>
  <c r="U79" i="4"/>
  <c r="U99" i="4"/>
  <c r="U11" i="4"/>
  <c r="U84" i="4"/>
  <c r="U27" i="4"/>
  <c r="U98" i="4"/>
  <c r="U88" i="4"/>
  <c r="U12" i="4"/>
  <c r="U39" i="4"/>
  <c r="U92" i="4"/>
  <c r="U55" i="4"/>
  <c r="U59" i="4"/>
  <c r="U57" i="4"/>
  <c r="Z52" i="4"/>
  <c r="Z21" i="4"/>
  <c r="U62" i="4"/>
  <c r="Z55" i="4"/>
  <c r="Z63" i="4"/>
  <c r="Z8" i="4"/>
  <c r="Z100" i="4"/>
  <c r="Z34" i="4"/>
  <c r="U6" i="4"/>
  <c r="U50" i="4"/>
  <c r="U13" i="4"/>
  <c r="U93" i="4"/>
  <c r="U14" i="4"/>
  <c r="U24" i="4"/>
  <c r="U33" i="4"/>
  <c r="U38" i="4"/>
  <c r="U78" i="4"/>
  <c r="U66" i="4"/>
  <c r="U15" i="4"/>
  <c r="U41" i="4"/>
  <c r="U87" i="4"/>
  <c r="U101" i="4"/>
  <c r="U54" i="4"/>
  <c r="U91" i="4"/>
  <c r="U19" i="4"/>
  <c r="U58" i="4"/>
  <c r="U25" i="4"/>
  <c r="U56" i="4"/>
  <c r="U73" i="4"/>
  <c r="U7" i="4"/>
  <c r="U47" i="4"/>
  <c r="U28" i="4"/>
  <c r="U36" i="4"/>
  <c r="Z68" i="4"/>
  <c r="Z18" i="4"/>
  <c r="U26" i="4"/>
  <c r="Z54" i="4"/>
  <c r="Z14" i="4"/>
  <c r="Z35" i="4"/>
  <c r="Z83" i="4"/>
  <c r="Z57" i="4"/>
  <c r="Z20" i="4"/>
  <c r="U3" i="4"/>
  <c r="U34" i="4"/>
  <c r="U71" i="4"/>
  <c r="U4" i="4"/>
  <c r="U9" i="4"/>
  <c r="U85" i="4"/>
  <c r="U67" i="4"/>
  <c r="U86" i="4"/>
  <c r="U30" i="4"/>
  <c r="U49" i="4"/>
  <c r="U42" i="4"/>
  <c r="U95" i="4"/>
  <c r="U97" i="4"/>
  <c r="U60" i="4"/>
  <c r="U68" i="4"/>
  <c r="U10" i="4"/>
  <c r="U51" i="4"/>
  <c r="U16" i="4"/>
  <c r="U76" i="4"/>
  <c r="U83" i="4"/>
  <c r="U17" i="4"/>
  <c r="U48" i="4"/>
  <c r="U44" i="4"/>
  <c r="V10" i="4"/>
  <c r="V7" i="4"/>
  <c r="V3" i="4"/>
  <c r="V11" i="4"/>
  <c r="V17" i="4"/>
  <c r="T103" i="4"/>
  <c r="D5" i="7" s="1"/>
  <c r="X68" i="4"/>
  <c r="Y68" i="4"/>
  <c r="X80" i="4"/>
  <c r="Y80" i="4"/>
  <c r="X70" i="4"/>
  <c r="Y70" i="4"/>
  <c r="X53" i="4"/>
  <c r="Y53" i="4"/>
  <c r="X89" i="4"/>
  <c r="Y89" i="4"/>
  <c r="X58" i="4"/>
  <c r="Y58" i="4"/>
  <c r="X33" i="4"/>
  <c r="Y33" i="4"/>
  <c r="X54" i="4"/>
  <c r="Y54" i="4"/>
  <c r="X47" i="4"/>
  <c r="Y47" i="4"/>
  <c r="X40" i="4"/>
  <c r="Y40" i="4"/>
  <c r="X97" i="4"/>
  <c r="Y97" i="4"/>
  <c r="X37" i="4"/>
  <c r="Y37" i="4"/>
  <c r="X46" i="4"/>
  <c r="Y46" i="4"/>
  <c r="X87" i="4"/>
  <c r="Y87" i="4"/>
  <c r="X72" i="4"/>
  <c r="Y72" i="4"/>
  <c r="X73" i="4"/>
  <c r="Y73" i="4"/>
  <c r="X93" i="4"/>
  <c r="Y93" i="4"/>
  <c r="X61" i="4"/>
  <c r="Y61" i="4"/>
  <c r="X15" i="4"/>
  <c r="Y15" i="4"/>
  <c r="X63" i="4"/>
  <c r="Y63" i="4"/>
  <c r="X28" i="4"/>
  <c r="Y28" i="4"/>
  <c r="X59" i="4"/>
  <c r="Y59" i="4"/>
  <c r="X57" i="4"/>
  <c r="Y57" i="4"/>
  <c r="X84" i="4"/>
  <c r="Y84" i="4"/>
  <c r="X88" i="4"/>
  <c r="Y88" i="4"/>
  <c r="X74" i="4"/>
  <c r="Y74" i="4"/>
  <c r="X90" i="4"/>
  <c r="Y90" i="4"/>
  <c r="X98" i="4"/>
  <c r="Y98" i="4"/>
  <c r="X21" i="4"/>
  <c r="Y21" i="4"/>
  <c r="X18" i="4"/>
  <c r="Y18" i="4"/>
  <c r="X55" i="4"/>
  <c r="Y55" i="4"/>
  <c r="X39" i="4"/>
  <c r="Y39" i="4"/>
  <c r="X14" i="4"/>
  <c r="Y14" i="4"/>
  <c r="X36" i="4"/>
  <c r="Y36" i="4"/>
  <c r="X56" i="4"/>
  <c r="Y56" i="4"/>
  <c r="X75" i="4"/>
  <c r="Y75" i="4"/>
  <c r="X51" i="4"/>
  <c r="Y51" i="4"/>
  <c r="X82" i="4"/>
  <c r="Y82" i="4"/>
  <c r="X32" i="4"/>
  <c r="Y32" i="4"/>
  <c r="X67" i="4"/>
  <c r="Y67" i="4"/>
  <c r="X6" i="4"/>
  <c r="Y6" i="4"/>
  <c r="X52" i="4"/>
  <c r="Y52" i="4"/>
  <c r="X76" i="4"/>
  <c r="Y76" i="4"/>
  <c r="X102" i="4"/>
  <c r="Y102" i="4"/>
  <c r="X101" i="4"/>
  <c r="Y101" i="4"/>
  <c r="X38" i="4"/>
  <c r="Y38" i="4"/>
  <c r="X41" i="4"/>
  <c r="Y41" i="4"/>
  <c r="X25" i="4"/>
  <c r="Y25" i="4"/>
  <c r="X95" i="4"/>
  <c r="Y95" i="4"/>
  <c r="X34" i="4"/>
  <c r="Y34" i="4"/>
  <c r="X22" i="4"/>
  <c r="Y22" i="4"/>
  <c r="X20" i="4"/>
  <c r="Y20" i="4"/>
  <c r="X9" i="4"/>
  <c r="Y9" i="4"/>
  <c r="X35" i="4"/>
  <c r="Y35" i="4"/>
  <c r="X31" i="4"/>
  <c r="Y31" i="4"/>
  <c r="X78" i="4"/>
  <c r="Y78" i="4"/>
  <c r="X86" i="4"/>
  <c r="Y86" i="4"/>
  <c r="X94" i="4"/>
  <c r="Y94" i="4"/>
  <c r="X100" i="4"/>
  <c r="Y100" i="4"/>
  <c r="X23" i="4"/>
  <c r="Y23" i="4"/>
  <c r="X45" i="4"/>
  <c r="Y45" i="4"/>
  <c r="X29" i="4"/>
  <c r="Y29" i="4"/>
  <c r="X64" i="4"/>
  <c r="Y64" i="4"/>
  <c r="X48" i="4"/>
  <c r="Y48" i="4"/>
  <c r="X91" i="4"/>
  <c r="Y91" i="4"/>
  <c r="X85" i="4"/>
  <c r="Y85" i="4"/>
  <c r="X83" i="4"/>
  <c r="Y83" i="4"/>
  <c r="X5" i="4"/>
  <c r="Y5" i="4"/>
  <c r="X13" i="4"/>
  <c r="Y13" i="4"/>
  <c r="X43" i="4"/>
  <c r="Y43" i="4"/>
  <c r="X42" i="4"/>
  <c r="Y42" i="4"/>
  <c r="X44" i="4"/>
  <c r="Y44" i="4"/>
  <c r="X77" i="4"/>
  <c r="Y77" i="4"/>
  <c r="X81" i="4"/>
  <c r="Y81" i="4"/>
  <c r="X65" i="4"/>
  <c r="Y65" i="4"/>
  <c r="X99" i="4"/>
  <c r="Y99" i="4"/>
  <c r="X8" i="4"/>
  <c r="Y8" i="4"/>
  <c r="X92" i="4"/>
  <c r="Y92" i="4"/>
  <c r="X96" i="4"/>
  <c r="Y96" i="4"/>
  <c r="X27" i="4"/>
  <c r="Y27" i="4"/>
  <c r="X4" i="4"/>
  <c r="Y4" i="4"/>
  <c r="X24" i="4"/>
  <c r="Y24" i="4"/>
  <c r="X60" i="4"/>
  <c r="Y60" i="4"/>
  <c r="X49" i="4"/>
  <c r="Y49" i="4"/>
  <c r="X12" i="4"/>
  <c r="Y12" i="4"/>
  <c r="X30" i="4"/>
  <c r="Y30" i="4"/>
  <c r="X69" i="4"/>
  <c r="Y69" i="4"/>
  <c r="X79" i="4"/>
  <c r="Y79" i="4"/>
  <c r="X62" i="4"/>
  <c r="Y62" i="4"/>
  <c r="X71" i="4"/>
  <c r="Y71" i="4"/>
  <c r="X16" i="4"/>
  <c r="Y16" i="4"/>
  <c r="X26" i="4"/>
  <c r="Y26" i="4"/>
  <c r="X66" i="4"/>
  <c r="Y66" i="4"/>
  <c r="X50" i="4"/>
  <c r="Y50" i="4"/>
  <c r="X19" i="4"/>
  <c r="Y19" i="4"/>
  <c r="W7" i="4"/>
  <c r="X7" i="4"/>
  <c r="W3" i="4"/>
  <c r="X3" i="4"/>
  <c r="S103" i="4"/>
  <c r="C5" i="7" s="1"/>
  <c r="W17" i="4"/>
  <c r="X17" i="4"/>
  <c r="W11" i="4"/>
  <c r="X11" i="4"/>
  <c r="W10" i="4"/>
  <c r="X10" i="4"/>
  <c r="W22" i="4"/>
  <c r="W19" i="4"/>
  <c r="W37" i="4"/>
  <c r="W72" i="4"/>
  <c r="W82" i="4"/>
  <c r="W26" i="4"/>
  <c r="W13" i="4"/>
  <c r="W56" i="4"/>
  <c r="W98" i="4"/>
  <c r="W38" i="4"/>
  <c r="W69" i="4"/>
  <c r="W46" i="4"/>
  <c r="W79" i="4"/>
  <c r="W78" i="4"/>
  <c r="W74" i="4"/>
  <c r="W9" i="4"/>
  <c r="W8" i="4"/>
  <c r="W94" i="4"/>
  <c r="W29" i="4"/>
  <c r="W4" i="4"/>
  <c r="W65" i="4"/>
  <c r="W61" i="4"/>
  <c r="W33" i="4"/>
  <c r="W80" i="4"/>
  <c r="W5" i="4"/>
  <c r="W14" i="4"/>
  <c r="W47" i="4"/>
  <c r="W31" i="4"/>
  <c r="W66" i="4"/>
  <c r="W6" i="4"/>
  <c r="W12" i="4"/>
  <c r="W45" i="4"/>
  <c r="W97" i="4"/>
  <c r="W34" i="4"/>
  <c r="W50" i="4"/>
  <c r="W39" i="4"/>
  <c r="W44" i="4"/>
  <c r="W101" i="4"/>
  <c r="W93" i="4"/>
  <c r="W87" i="4"/>
  <c r="W25" i="4"/>
  <c r="W77" i="4"/>
  <c r="W57" i="4"/>
  <c r="W24" i="4"/>
  <c r="W30" i="4"/>
  <c r="W59" i="4"/>
  <c r="W91" i="4"/>
  <c r="W53" i="4"/>
  <c r="W102" i="4"/>
  <c r="W84" i="4"/>
  <c r="R103" i="4"/>
  <c r="G6" i="7" s="1"/>
  <c r="W21" i="4"/>
  <c r="W40" i="4"/>
  <c r="W60" i="4"/>
  <c r="W83" i="4"/>
  <c r="W67" i="4"/>
  <c r="W54" i="4"/>
  <c r="W89" i="4"/>
  <c r="W75" i="4"/>
  <c r="W95" i="4"/>
  <c r="W63" i="4"/>
  <c r="W58" i="4"/>
  <c r="W43" i="4"/>
  <c r="W86" i="4"/>
  <c r="W90" i="4"/>
  <c r="W76" i="4"/>
  <c r="W92" i="4"/>
  <c r="W100" i="4"/>
  <c r="W48" i="4"/>
  <c r="W85" i="4"/>
  <c r="W88" i="4"/>
  <c r="W32" i="4"/>
  <c r="W71" i="4"/>
  <c r="W81" i="4"/>
  <c r="W27" i="4"/>
  <c r="W36" i="4"/>
  <c r="W23" i="4"/>
  <c r="W41" i="4"/>
  <c r="W35" i="4"/>
  <c r="W49" i="4"/>
  <c r="W42" i="4"/>
  <c r="W99" i="4"/>
  <c r="W70" i="4"/>
  <c r="W18" i="4"/>
  <c r="W62" i="4"/>
  <c r="W51" i="4"/>
  <c r="W15" i="4"/>
  <c r="W55" i="4"/>
  <c r="W96" i="4"/>
  <c r="W64" i="4"/>
  <c r="W73" i="4"/>
  <c r="W16" i="4"/>
  <c r="W28" i="4"/>
  <c r="W68" i="4"/>
  <c r="W52" i="4"/>
  <c r="BD31" i="1"/>
  <c r="AA18" i="4" s="1"/>
  <c r="BD36" i="1"/>
  <c r="AA23" i="4" s="1"/>
  <c r="BD32" i="1"/>
  <c r="AA19" i="4" s="1"/>
  <c r="BD34" i="1"/>
  <c r="AA21" i="4" s="1"/>
  <c r="BD35" i="1"/>
  <c r="AA22" i="4" s="1"/>
  <c r="BD33" i="1"/>
  <c r="AA20" i="4" s="1"/>
  <c r="BD23" i="1"/>
  <c r="AA10" i="4" s="1"/>
  <c r="BD63" i="1"/>
  <c r="AA50" i="4" s="1"/>
  <c r="BD111" i="1"/>
  <c r="AA98" i="4" s="1"/>
  <c r="BD95" i="1"/>
  <c r="AA82" i="4" s="1"/>
  <c r="BD79" i="1"/>
  <c r="AA66" i="4" s="1"/>
  <c r="BD47" i="1"/>
  <c r="AA34" i="4" s="1"/>
  <c r="BD103" i="1"/>
  <c r="AA90" i="4" s="1"/>
  <c r="BD71" i="1"/>
  <c r="AA58" i="4" s="1"/>
  <c r="BD55" i="1"/>
  <c r="AA42" i="4" s="1"/>
  <c r="BD39" i="1"/>
  <c r="AA26" i="4" s="1"/>
  <c r="BD87" i="1"/>
  <c r="AA74" i="4" s="1"/>
  <c r="BD102" i="1"/>
  <c r="AA89" i="4" s="1"/>
  <c r="BD84" i="1"/>
  <c r="AA71" i="4" s="1"/>
  <c r="BD72" i="1"/>
  <c r="AA59" i="4" s="1"/>
  <c r="BD88" i="1"/>
  <c r="AA75" i="4" s="1"/>
  <c r="BD29" i="1"/>
  <c r="AA16" i="4" s="1"/>
  <c r="BD75" i="1"/>
  <c r="AA62" i="4" s="1"/>
  <c r="BD41" i="1"/>
  <c r="AA28" i="4" s="1"/>
  <c r="BD56" i="1"/>
  <c r="AA43" i="4" s="1"/>
  <c r="BD38" i="1"/>
  <c r="AA25" i="4" s="1"/>
  <c r="BD97" i="1"/>
  <c r="AA84" i="4" s="1"/>
  <c r="BD70" i="1"/>
  <c r="AA57" i="4" s="1"/>
  <c r="BD89" i="1"/>
  <c r="AA76" i="4" s="1"/>
  <c r="BD107" i="1"/>
  <c r="AA94" i="4" s="1"/>
  <c r="BD26" i="1"/>
  <c r="AA13" i="4" s="1"/>
  <c r="BD108" i="1"/>
  <c r="AA95" i="4" s="1"/>
  <c r="BD101" i="1"/>
  <c r="AA88" i="4" s="1"/>
  <c r="BD113" i="1"/>
  <c r="AA100" i="4" s="1"/>
  <c r="BD82" i="1"/>
  <c r="AA69" i="4" s="1"/>
  <c r="BD92" i="1"/>
  <c r="AA79" i="4" s="1"/>
  <c r="BD54" i="1"/>
  <c r="AA41" i="4" s="1"/>
  <c r="BD64" i="1"/>
  <c r="AA51" i="4" s="1"/>
  <c r="BD66" i="1"/>
  <c r="AA53" i="4" s="1"/>
  <c r="BD43" i="1"/>
  <c r="AA30" i="4" s="1"/>
  <c r="BD100" i="1"/>
  <c r="AA87" i="4" s="1"/>
  <c r="BD44" i="1"/>
  <c r="AA31" i="4" s="1"/>
  <c r="BD109" i="1"/>
  <c r="AA96" i="4" s="1"/>
  <c r="BD99" i="1"/>
  <c r="AA86" i="4" s="1"/>
  <c r="BD27" i="1"/>
  <c r="AA14" i="4" s="1"/>
  <c r="BD85" i="1"/>
  <c r="AA72" i="4" s="1"/>
  <c r="BD52" i="1"/>
  <c r="AA39" i="4" s="1"/>
  <c r="BD62" i="1"/>
  <c r="AA49" i="4" s="1"/>
  <c r="BD20" i="1"/>
  <c r="AA7" i="4" s="1"/>
  <c r="BD81" i="1"/>
  <c r="AA68" i="4" s="1"/>
  <c r="BD114" i="1"/>
  <c r="AA101" i="4" s="1"/>
  <c r="BD74" i="1"/>
  <c r="AA61" i="4" s="1"/>
  <c r="BD91" i="1"/>
  <c r="AA78" i="4" s="1"/>
  <c r="BD96" i="1"/>
  <c r="AA83" i="4" s="1"/>
  <c r="BD106" i="1"/>
  <c r="AA93" i="4" s="1"/>
  <c r="BD83" i="1"/>
  <c r="AA70" i="4" s="1"/>
  <c r="BD76" i="1"/>
  <c r="AA63" i="4" s="1"/>
  <c r="BD37" i="1"/>
  <c r="AB24" i="4" s="1"/>
  <c r="BD115" i="1"/>
  <c r="AA102" i="4" s="1"/>
  <c r="BD86" i="1"/>
  <c r="AA73" i="4" s="1"/>
  <c r="BD49" i="1"/>
  <c r="AA36" i="4" s="1"/>
  <c r="BD19" i="1"/>
  <c r="AA6" i="4" s="1"/>
  <c r="BD59" i="1"/>
  <c r="AA46" i="4" s="1"/>
  <c r="BD73" i="1"/>
  <c r="AA60" i="4" s="1"/>
  <c r="BD18" i="1"/>
  <c r="AB5" i="4" s="1"/>
  <c r="BD51" i="1"/>
  <c r="AA38" i="4" s="1"/>
  <c r="BD17" i="1"/>
  <c r="AA4" i="4" s="1"/>
  <c r="BD105" i="1"/>
  <c r="AA92" i="4" s="1"/>
  <c r="BD65" i="1"/>
  <c r="AA52" i="4" s="1"/>
  <c r="BD98" i="1"/>
  <c r="AA85" i="4" s="1"/>
  <c r="BD50" i="1"/>
  <c r="AA37" i="4" s="1"/>
  <c r="BD22" i="1"/>
  <c r="AA9" i="4" s="1"/>
  <c r="BD40" i="1"/>
  <c r="AA27" i="4" s="1"/>
  <c r="BD61" i="1"/>
  <c r="AA48" i="4" s="1"/>
  <c r="BD110" i="1"/>
  <c r="AA97" i="4" s="1"/>
  <c r="BD48" i="1"/>
  <c r="AA35" i="4" s="1"/>
  <c r="BD112" i="1"/>
  <c r="AA99" i="4" s="1"/>
  <c r="BD25" i="1"/>
  <c r="AA12" i="4" s="1"/>
  <c r="BD104" i="1"/>
  <c r="AA91" i="4" s="1"/>
  <c r="BD28" i="1"/>
  <c r="AA15" i="4" s="1"/>
  <c r="BD53" i="1"/>
  <c r="AA40" i="4" s="1"/>
  <c r="BD69" i="1"/>
  <c r="AA56" i="4" s="1"/>
  <c r="BD78" i="1"/>
  <c r="AA65" i="4" s="1"/>
  <c r="BD77" i="1"/>
  <c r="AA64" i="4" s="1"/>
  <c r="BD93" i="1"/>
  <c r="AA80" i="4" s="1"/>
  <c r="BD21" i="1"/>
  <c r="AA8" i="4" s="1"/>
  <c r="BD16" i="1"/>
  <c r="AB3" i="4" s="1"/>
  <c r="BD45" i="1"/>
  <c r="AA32" i="4" s="1"/>
  <c r="BD42" i="1"/>
  <c r="AA29" i="4" s="1"/>
  <c r="BD90" i="1"/>
  <c r="AA77" i="4" s="1"/>
  <c r="BD94" i="1"/>
  <c r="AA81" i="4" s="1"/>
  <c r="BD30" i="1"/>
  <c r="AA17" i="4" s="1"/>
  <c r="BD57" i="1"/>
  <c r="AA44" i="4" s="1"/>
  <c r="BD58" i="1"/>
  <c r="AA45" i="4" s="1"/>
  <c r="BD60" i="1"/>
  <c r="AA47" i="4" s="1"/>
  <c r="BD46" i="1"/>
  <c r="AA33" i="4" s="1"/>
  <c r="BD24" i="1"/>
  <c r="AB11" i="4" s="1"/>
  <c r="BD68" i="1"/>
  <c r="AA55" i="4" s="1"/>
  <c r="BD80" i="1"/>
  <c r="AA67" i="4" s="1"/>
  <c r="BD67" i="1"/>
  <c r="AA54" i="4" s="1"/>
  <c r="AN12" i="1"/>
  <c r="V103" i="4" l="1"/>
  <c r="F5" i="7" s="1"/>
  <c r="Z101" i="4"/>
  <c r="Z66" i="4"/>
  <c r="Z75" i="4"/>
  <c r="Z24" i="4"/>
  <c r="Z37" i="4"/>
  <c r="Z38" i="4"/>
  <c r="Z33" i="4"/>
  <c r="Z82" i="4"/>
  <c r="Z30" i="4"/>
  <c r="Z74" i="4"/>
  <c r="Z43" i="4"/>
  <c r="Z64" i="4"/>
  <c r="Z48" i="4"/>
  <c r="Z15" i="4"/>
  <c r="Z17" i="4"/>
  <c r="Z42" i="4"/>
  <c r="Z56" i="4"/>
  <c r="Z98" i="4"/>
  <c r="Z13" i="4"/>
  <c r="Z70" i="4"/>
  <c r="Z46" i="4"/>
  <c r="Z7" i="4"/>
  <c r="Z81" i="4"/>
  <c r="Z25" i="4"/>
  <c r="Z99" i="4"/>
  <c r="Z102" i="4"/>
  <c r="U103" i="4"/>
  <c r="E5" i="7" s="1"/>
  <c r="Z26" i="4"/>
  <c r="Z51" i="4"/>
  <c r="Z39" i="4"/>
  <c r="Z94" i="4"/>
  <c r="Z72" i="4"/>
  <c r="Z32" i="4"/>
  <c r="Z59" i="4"/>
  <c r="Z9" i="4"/>
  <c r="Z19" i="4"/>
  <c r="Z62" i="4"/>
  <c r="Z88" i="4"/>
  <c r="Z87" i="4"/>
  <c r="Z6" i="4"/>
  <c r="Z49" i="4"/>
  <c r="Z29" i="4"/>
  <c r="Z41" i="4"/>
  <c r="Z85" i="4"/>
  <c r="Z90" i="4"/>
  <c r="Z69" i="4"/>
  <c r="Z73" i="4"/>
  <c r="Z76" i="4"/>
  <c r="Z86" i="4"/>
  <c r="Z44" i="4"/>
  <c r="Z16" i="4"/>
  <c r="Z12" i="4"/>
  <c r="Z47" i="4"/>
  <c r="Z71" i="4"/>
  <c r="Z5" i="4"/>
  <c r="Z23" i="4"/>
  <c r="Z89" i="4"/>
  <c r="Z95" i="4"/>
  <c r="Z27" i="4"/>
  <c r="Z4" i="4"/>
  <c r="Z78" i="4"/>
  <c r="Z84" i="4"/>
  <c r="Z61" i="4"/>
  <c r="Z10" i="4"/>
  <c r="Z79" i="4"/>
  <c r="Z93" i="4"/>
  <c r="Z91" i="4"/>
  <c r="Z65" i="4"/>
  <c r="Z77" i="4"/>
  <c r="Z96" i="4"/>
  <c r="Z45" i="4"/>
  <c r="Z50" i="4"/>
  <c r="Z53" i="4"/>
  <c r="Z80" i="4"/>
  <c r="Z97" i="4"/>
  <c r="Z92" i="4"/>
  <c r="Z3" i="4"/>
  <c r="Z36" i="4"/>
  <c r="Z67" i="4"/>
  <c r="AA11" i="4"/>
  <c r="AA24" i="4"/>
  <c r="AA3" i="4"/>
  <c r="AA5" i="4"/>
  <c r="Y103" i="4"/>
  <c r="D4" i="7" s="1"/>
  <c r="X103" i="4"/>
  <c r="C4" i="7" s="1"/>
  <c r="AB25" i="4"/>
  <c r="AB14" i="4"/>
  <c r="AB93" i="4"/>
  <c r="AB31" i="4"/>
  <c r="AB12" i="4"/>
  <c r="AB35" i="4"/>
  <c r="AB34" i="4"/>
  <c r="AB79" i="4"/>
  <c r="AB99" i="4"/>
  <c r="AB42" i="4"/>
  <c r="AB50" i="4"/>
  <c r="AB17" i="4"/>
  <c r="AB66" i="4"/>
  <c r="AB20" i="4"/>
  <c r="AB69" i="4"/>
  <c r="AB62" i="4"/>
  <c r="AB8" i="4"/>
  <c r="AB4" i="4"/>
  <c r="AB76" i="4"/>
  <c r="AB46" i="4"/>
  <c r="AB82" i="4"/>
  <c r="AB40" i="4"/>
  <c r="AB6" i="4"/>
  <c r="AB85" i="4"/>
  <c r="AB97" i="4"/>
  <c r="AB92" i="4"/>
  <c r="AB77" i="4"/>
  <c r="AB56" i="4"/>
  <c r="AB101" i="4"/>
  <c r="AB29" i="4"/>
  <c r="AB54" i="4"/>
  <c r="AB65" i="4"/>
  <c r="AB7" i="4"/>
  <c r="AB23" i="4"/>
  <c r="AB13" i="4"/>
  <c r="AB28" i="4"/>
  <c r="AB45" i="4"/>
  <c r="AB9" i="4"/>
  <c r="AB10" i="4"/>
  <c r="W103" i="4"/>
  <c r="G5" i="7" s="1"/>
  <c r="AB49" i="4"/>
  <c r="AB15" i="4"/>
  <c r="AB37" i="4"/>
  <c r="AB72" i="4"/>
  <c r="AB53" i="4"/>
  <c r="AB21" i="4"/>
  <c r="AB39" i="4"/>
  <c r="AB84" i="4"/>
  <c r="AB19" i="4"/>
  <c r="AB87" i="4"/>
  <c r="AB70" i="4"/>
  <c r="AB74" i="4"/>
  <c r="AB33" i="4"/>
  <c r="AB55" i="4"/>
  <c r="AB81" i="4"/>
  <c r="AB59" i="4"/>
  <c r="AB18" i="4"/>
  <c r="AB83" i="4"/>
  <c r="AB67" i="4"/>
  <c r="AB38" i="4"/>
  <c r="AB80" i="4"/>
  <c r="AB26" i="4"/>
  <c r="AB71" i="4"/>
  <c r="AB86" i="4"/>
  <c r="AB30" i="4"/>
  <c r="AB61" i="4"/>
  <c r="AB100" i="4"/>
  <c r="AB60" i="4"/>
  <c r="AB57" i="4"/>
  <c r="AB47" i="4"/>
  <c r="AB58" i="4"/>
  <c r="AB94" i="4"/>
  <c r="AB75" i="4"/>
  <c r="AB63" i="4"/>
  <c r="AB51" i="4"/>
  <c r="AB88" i="4"/>
  <c r="AB89" i="4"/>
  <c r="AB102" i="4"/>
  <c r="AB96" i="4"/>
  <c r="AB22" i="4"/>
  <c r="AB64" i="4"/>
  <c r="AB73" i="4"/>
  <c r="AB36" i="4"/>
  <c r="AB52" i="4"/>
  <c r="AB48" i="4"/>
  <c r="AB95" i="4"/>
  <c r="AB41" i="4"/>
  <c r="AB98" i="4"/>
  <c r="AB32" i="4"/>
  <c r="AB43" i="4"/>
  <c r="AB90" i="4"/>
  <c r="AB78" i="4"/>
  <c r="AB27" i="4"/>
  <c r="AB16" i="4"/>
  <c r="AB91" i="4"/>
  <c r="AB44" i="4"/>
  <c r="AB68" i="4"/>
  <c r="AO12" i="1"/>
  <c r="AA103" i="4" l="1"/>
  <c r="F4" i="7" s="1"/>
  <c r="Z103" i="4"/>
  <c r="E4" i="7" s="1"/>
  <c r="AB103" i="4"/>
  <c r="G4" i="7" s="1"/>
  <c r="AP12" i="1"/>
  <c r="AQ12" i="1" l="1"/>
  <c r="AR12" i="1" l="1"/>
  <c r="AS12" i="1" l="1"/>
  <c r="AT12" i="1" l="1"/>
  <c r="AU12" i="1" l="1"/>
  <c r="AV12" i="1" l="1"/>
  <c r="AW12" i="1" l="1"/>
  <c r="AX12" i="1" l="1"/>
  <c r="AY12" i="1" l="1"/>
  <c r="AZ12" i="1" l="1"/>
  <c r="BA12" i="1" l="1"/>
  <c r="BB12" i="1" l="1"/>
  <c r="BD12" i="1" l="1"/>
  <c r="BC12" i="1"/>
</calcChain>
</file>

<file path=xl/sharedStrings.xml><?xml version="1.0" encoding="utf-8"?>
<sst xmlns="http://schemas.openxmlformats.org/spreadsheetml/2006/main" count="320" uniqueCount="228">
  <si>
    <t>Frequency</t>
  </si>
  <si>
    <t>Perennial</t>
  </si>
  <si>
    <t>Recurrent</t>
  </si>
  <si>
    <t>Frequent</t>
  </si>
  <si>
    <t>Rare</t>
  </si>
  <si>
    <t>Random</t>
  </si>
  <si>
    <t>Hazard and Exposure</t>
  </si>
  <si>
    <t>Likelihood</t>
  </si>
  <si>
    <t>hazard</t>
  </si>
  <si>
    <t>Health Consequences</t>
  </si>
  <si>
    <t>Exposure</t>
  </si>
  <si>
    <t>Scale</t>
  </si>
  <si>
    <t>Seasonality</t>
  </si>
  <si>
    <t>J</t>
  </si>
  <si>
    <t>F</t>
  </si>
  <si>
    <t>M</t>
  </si>
  <si>
    <t>A</t>
  </si>
  <si>
    <t>S</t>
  </si>
  <si>
    <t>O</t>
  </si>
  <si>
    <t>N</t>
  </si>
  <si>
    <t>D</t>
  </si>
  <si>
    <t>ID</t>
  </si>
  <si>
    <t>Jan</t>
  </si>
  <si>
    <t>Feb</t>
  </si>
  <si>
    <t>Mar</t>
  </si>
  <si>
    <t>Apr</t>
  </si>
  <si>
    <t>May</t>
  </si>
  <si>
    <t>Jun</t>
  </si>
  <si>
    <t>Jul</t>
  </si>
  <si>
    <t>Aug</t>
  </si>
  <si>
    <t>Sep</t>
  </si>
  <si>
    <t>Oct</t>
  </si>
  <si>
    <t>Nov</t>
  </si>
  <si>
    <t>Dec</t>
  </si>
  <si>
    <t>Column49</t>
  </si>
  <si>
    <t>Likely</t>
  </si>
  <si>
    <t>Impact</t>
  </si>
  <si>
    <t>Very unlikely</t>
  </si>
  <si>
    <t>Unlikely</t>
  </si>
  <si>
    <t>Very likely</t>
  </si>
  <si>
    <t>Almost certain</t>
  </si>
  <si>
    <t>Severity</t>
  </si>
  <si>
    <t>Very low severity</t>
  </si>
  <si>
    <t>Low severity</t>
  </si>
  <si>
    <t>Moderate severity</t>
  </si>
  <si>
    <t>High severity</t>
  </si>
  <si>
    <t>Very high severity</t>
  </si>
  <si>
    <t>Vulnerability</t>
  </si>
  <si>
    <t>Very high</t>
  </si>
  <si>
    <t>High</t>
  </si>
  <si>
    <t>Partial</t>
  </si>
  <si>
    <t>Low</t>
  </si>
  <si>
    <t>Very low</t>
  </si>
  <si>
    <t>Coping capacity</t>
  </si>
  <si>
    <t>+</t>
  </si>
  <si>
    <t>severity value</t>
  </si>
  <si>
    <t>Risk level</t>
  </si>
  <si>
    <t>likelihood value</t>
  </si>
  <si>
    <t>vulnerability value</t>
  </si>
  <si>
    <t>coping capacity value</t>
  </si>
  <si>
    <t>rounded value of</t>
  </si>
  <si>
    <t>(</t>
  </si>
  <si>
    <t>)</t>
  </si>
  <si>
    <t>{</t>
  </si>
  <si>
    <t>}</t>
  </si>
  <si>
    <t>Negligible</t>
  </si>
  <si>
    <t>Minor</t>
  </si>
  <si>
    <t>Moderate</t>
  </si>
  <si>
    <t>Severe</t>
  </si>
  <si>
    <t>Critical</t>
  </si>
  <si>
    <t>Impact value</t>
  </si>
  <si>
    <t xml:space="preserve">where impact = </t>
  </si>
  <si>
    <t>from</t>
  </si>
  <si>
    <t>to</t>
  </si>
  <si>
    <t>X</t>
  </si>
  <si>
    <t>Risk value</t>
  </si>
  <si>
    <t>R_1</t>
  </si>
  <si>
    <t>R_2</t>
  </si>
  <si>
    <t>R_3</t>
  </si>
  <si>
    <t>R_4</t>
  </si>
  <si>
    <t>R_5</t>
  </si>
  <si>
    <t>R_6</t>
  </si>
  <si>
    <t>R_7</t>
  </si>
  <si>
    <t>R_8</t>
  </si>
  <si>
    <t>R_9</t>
  </si>
  <si>
    <t>R_10</t>
  </si>
  <si>
    <t>R_11</t>
  </si>
  <si>
    <t>R_12</t>
  </si>
  <si>
    <t>R_13</t>
  </si>
  <si>
    <t>R_14</t>
  </si>
  <si>
    <t>R_15</t>
  </si>
  <si>
    <t>R_16</t>
  </si>
  <si>
    <t>R_17</t>
  </si>
  <si>
    <t>R_18</t>
  </si>
  <si>
    <t>R_19</t>
  </si>
  <si>
    <t>R_20</t>
  </si>
  <si>
    <t>R_21</t>
  </si>
  <si>
    <t>R_22</t>
  </si>
  <si>
    <t>R_23</t>
  </si>
  <si>
    <t>R_24</t>
  </si>
  <si>
    <t>R_25</t>
  </si>
  <si>
    <t>ID2</t>
  </si>
  <si>
    <t>health cons</t>
  </si>
  <si>
    <t>Risk Assessment</t>
  </si>
  <si>
    <t>&lt;country name&gt;</t>
  </si>
  <si>
    <t>#</t>
  </si>
  <si>
    <t>risk value</t>
  </si>
  <si>
    <t>Line_label</t>
  </si>
  <si>
    <t>Risk matrix</t>
  </si>
  <si>
    <t>Legend can be found in the "Risk Summary" worksheet.</t>
  </si>
  <si>
    <t>&lt;date&gt;</t>
  </si>
  <si>
    <t>date of Assessment</t>
  </si>
  <si>
    <t>do not change values on the right</t>
  </si>
  <si>
    <t>If you need to change the drop-down menu</t>
  </si>
  <si>
    <t>change the data in the "setup" worksheet</t>
  </si>
  <si>
    <t>it will update automatically here</t>
  </si>
  <si>
    <t>Minimum</t>
  </si>
  <si>
    <t>additional</t>
  </si>
  <si>
    <t>Additional preparedness</t>
  </si>
  <si>
    <t xml:space="preserve">Operational response capacity and risk mitigation measures </t>
  </si>
  <si>
    <t>Minimum preparedness</t>
  </si>
  <si>
    <t>Operational</t>
  </si>
  <si>
    <t>1. Very low</t>
  </si>
  <si>
    <t>2. Low</t>
  </si>
  <si>
    <t>3. Moderate</t>
  </si>
  <si>
    <t>4. High</t>
  </si>
  <si>
    <t>5. Very high</t>
  </si>
  <si>
    <t/>
  </si>
  <si>
    <t>(2) hazard002 =&gt; risk002</t>
  </si>
  <si>
    <t>(4) hazard004 =&gt; risk004</t>
  </si>
  <si>
    <t>(1) hazard001 =&gt; risk001</t>
  </si>
  <si>
    <t>(3) hazard003 =&gt; risk003</t>
  </si>
  <si>
    <r>
      <rPr>
        <b/>
        <u/>
        <sz val="8"/>
        <color theme="1"/>
        <rFont val="Calibri"/>
        <family val="2"/>
        <scheme val="minor"/>
      </rPr>
      <t>ATTENTION</t>
    </r>
    <r>
      <rPr>
        <sz val="8"/>
        <color theme="1"/>
        <rFont val="Calibri"/>
        <family val="2"/>
        <scheme val="minor"/>
      </rPr>
      <t>:  Always refresh data in the pivot table after any change in the Risk Assessment table</t>
    </r>
  </si>
  <si>
    <t>(1) Put your cursor anywhere in the table below, (2) do a right-click, (3) Select "refresh" in the  menu which appears near your cursor.</t>
  </si>
  <si>
    <t>Risks</t>
  </si>
  <si>
    <t>Minimum Preparedness</t>
  </si>
  <si>
    <t>Additional Preparedness measures</t>
  </si>
  <si>
    <t>Operational response capacity and risk mitigation measures</t>
  </si>
  <si>
    <t>Preparedness actions required</t>
  </si>
  <si>
    <t>How to use the STAR excel tool</t>
  </si>
  <si>
    <t>During the STAR workshop, all information should be captured directly in the "input table" worksheet and be projected on a large screen.</t>
  </si>
  <si>
    <t>Hazards</t>
  </si>
  <si>
    <t xml:space="preserve">Then, for the next steps, address each hazard, one at a time, horizontally across each variable until you obtain the likelihood level for each hazard. </t>
  </si>
  <si>
    <t>List all existing or emerging hazards with the potential to cause a public health emergency. Align these with agreed subtype level in Annex 1 of the STAR facilitator guide (see tables below).</t>
  </si>
  <si>
    <t xml:space="preserve">For each hazard, identify the possible negative health consequences for the populations at risk. </t>
  </si>
  <si>
    <t>For example, for a flood hazard, the negative health consequences may include:</t>
  </si>
  <si>
    <t>For example, for infectious respiratory hazard, the negative health consequences may include:</t>
  </si>
  <si>
    <t>A.</t>
  </si>
  <si>
    <t>B.    Identify possible negative health consequences</t>
  </si>
  <si>
    <r>
      <rPr>
        <b/>
        <sz val="11"/>
        <color theme="1"/>
        <rFont val="Calibri"/>
        <family val="2"/>
        <scheme val="minor"/>
      </rPr>
      <t>TIP:</t>
    </r>
    <r>
      <rPr>
        <sz val="11"/>
        <color theme="1"/>
        <rFont val="Calibri"/>
        <family val="2"/>
        <scheme val="minor"/>
      </rPr>
      <t xml:space="preserve">  you can insert or delete lines in the table if needed.
To do so, select the full row by doing a </t>
    </r>
    <r>
      <rPr>
        <b/>
        <sz val="11"/>
        <color theme="1"/>
        <rFont val="Calibri"/>
        <family val="2"/>
        <scheme val="minor"/>
      </rPr>
      <t>right-click</t>
    </r>
    <r>
      <rPr>
        <sz val="11"/>
        <color theme="1"/>
        <rFont val="Calibri"/>
        <family val="2"/>
        <scheme val="minor"/>
      </rPr>
      <t xml:space="preserve"> on the row number.  A contextual menu will then appear in which you can select to insert a new row or delete the selected row.</t>
    </r>
  </si>
  <si>
    <t xml:space="preserve">Describe the most likely scenario that would require the activation of a national response.  </t>
  </si>
  <si>
    <t>C.    Define the scale</t>
  </si>
  <si>
    <t>- Describe the type and extent of hazard.</t>
  </si>
  <si>
    <t xml:space="preserve">- Identify geographical areas that are likely to be affected by the health consequences identified above. </t>
  </si>
  <si>
    <t>- Describe the population settings (e.g. rural, urban, concentrated/closed, dispersed/open setting)</t>
  </si>
  <si>
    <t>Evaluate the potential exposures of individuals and populations to the hazards identified at the scale identified by:</t>
  </si>
  <si>
    <t>D.</t>
  </si>
  <si>
    <t>Assess exposure</t>
  </si>
  <si>
    <t>- Estimating the number of people likely to be exposed to the initial hazard (i.e. the “population at risk”);</t>
  </si>
  <si>
    <t xml:space="preserve">- If the hazard is a communicable disease, estimating the number of exposed people who are capable of getting the disease because they not immune (i.e. the “susceptible population”). </t>
  </si>
  <si>
    <r>
      <t>-</t>
    </r>
    <r>
      <rPr>
        <b/>
        <sz val="10"/>
        <color theme="1"/>
        <rFont val="Calibri"/>
        <family val="2"/>
        <scheme val="minor"/>
      </rPr>
      <t xml:space="preserve"> Immediate consequence</t>
    </r>
    <r>
      <rPr>
        <sz val="10"/>
        <color theme="1"/>
        <rFont val="Calibri"/>
        <family val="2"/>
        <scheme val="minor"/>
      </rPr>
      <t>s: drowning, injuries, animal bites, environmental hazards, trauma, etc.</t>
    </r>
  </si>
  <si>
    <r>
      <t xml:space="preserve">- </t>
    </r>
    <r>
      <rPr>
        <b/>
        <sz val="10"/>
        <color theme="1"/>
        <rFont val="Calibri"/>
        <family val="2"/>
        <scheme val="minor"/>
      </rPr>
      <t>Secondary consequences</t>
    </r>
    <r>
      <rPr>
        <sz val="10"/>
        <color theme="1"/>
        <rFont val="Calibri"/>
        <family val="2"/>
        <scheme val="minor"/>
      </rPr>
      <t>: water borne diseases, vector borne diseases, mental illness, disrupted health services, etc.</t>
    </r>
  </si>
  <si>
    <r>
      <t xml:space="preserve">- </t>
    </r>
    <r>
      <rPr>
        <b/>
        <sz val="10"/>
        <color theme="1"/>
        <rFont val="Calibri"/>
        <family val="2"/>
        <scheme val="minor"/>
      </rPr>
      <t>Immediate consequences</t>
    </r>
    <r>
      <rPr>
        <sz val="10"/>
        <color theme="1"/>
        <rFont val="Calibri"/>
        <family val="2"/>
        <scheme val="minor"/>
      </rPr>
      <t>: upper respiratory tract infections, severe acute respiratory syndrome, hospital surge etc.</t>
    </r>
  </si>
  <si>
    <r>
      <t xml:space="preserve">- </t>
    </r>
    <r>
      <rPr>
        <b/>
        <sz val="10"/>
        <color theme="1"/>
        <rFont val="Calibri"/>
        <family val="2"/>
        <scheme val="minor"/>
      </rPr>
      <t>Secondary consequences:</t>
    </r>
    <r>
      <rPr>
        <sz val="10"/>
        <color theme="1"/>
        <rFont val="Calibri"/>
        <family val="2"/>
        <scheme val="minor"/>
      </rPr>
      <t xml:space="preserve"> complications of underlying morbidities, disruption of routine health services etc. </t>
    </r>
  </si>
  <si>
    <t xml:space="preserve">Step 1: Hazard and Exposure </t>
  </si>
  <si>
    <t xml:space="preserve">Step 2: Likelihood </t>
  </si>
  <si>
    <t xml:space="preserve">A.    Frequency </t>
  </si>
  <si>
    <t>For each hazard define whether the hazard frequency is:</t>
  </si>
  <si>
    <t>Events occurring every 5-10 years.</t>
  </si>
  <si>
    <t>Events occurring every 2-5 years.</t>
  </si>
  <si>
    <t>Regular or seasonal events during the year.</t>
  </si>
  <si>
    <t>Events occurring every 1-2 years.</t>
  </si>
  <si>
    <t>Unpredictable events for which the frequency cannot be determined.</t>
  </si>
  <si>
    <t>For each hazard, and as appropriate, identify the months of the year during which the is most likely to occur.  For instance, for a hazard that may occur every year between March and July with a peak every May, this would be filled in as:</t>
  </si>
  <si>
    <t>B.    Seasonality</t>
  </si>
  <si>
    <t xml:space="preserve">Take into account the historical information on the hazard, the recent trends in the country or in the sub-region, the frequency and the seasonality of each hazard to define the likelihood the hazard will occur in the next 12 months at the scale defined in Step 1. </t>
  </si>
  <si>
    <t>C.    Determination of Likelihood</t>
  </si>
  <si>
    <t xml:space="preserve">Step 3: Severity and Coping Capacity </t>
  </si>
  <si>
    <t xml:space="preserve">As for Step 2, the following assessments should by undertaken hazard by hazard. </t>
  </si>
  <si>
    <t>When conducting the severity assessment for biological hazards of an infectious nature, the following information may be required:</t>
  </si>
  <si>
    <t>When conducting the severity assessment for geological, hydrometeorological, technological and societal hazards, the following information will be required:</t>
  </si>
  <si>
    <t>A.    Severity analysis</t>
  </si>
  <si>
    <t>- Seriousness of consequences (morbidity and mortality)</t>
  </si>
  <si>
    <t>- Transmission potential (mode of transmission or R0)</t>
  </si>
  <si>
    <t>- Prolonged disruption to routine health services.</t>
  </si>
  <si>
    <t>Vulnerability refers to the characteristics and circumstances of a community, system or asset that make it susceptible to the damaging effects of a hazard. In this regard the vulnerability to a given hazard should take into account the following parameters:</t>
  </si>
  <si>
    <t>B.    Vulnerability analysis</t>
  </si>
  <si>
    <r>
      <t>-</t>
    </r>
    <r>
      <rPr>
        <sz val="7"/>
        <color theme="1"/>
        <rFont val="Calibri"/>
        <family val="2"/>
        <scheme val="minor"/>
      </rPr>
      <t xml:space="preserve">       </t>
    </r>
    <r>
      <rPr>
        <b/>
        <sz val="11"/>
        <color theme="1"/>
        <rFont val="Calibri"/>
        <family val="2"/>
        <scheme val="minor"/>
      </rPr>
      <t>Access to health services</t>
    </r>
    <r>
      <rPr>
        <sz val="11"/>
        <color theme="1"/>
        <rFont val="Calibri"/>
        <family val="2"/>
        <scheme val="minor"/>
      </rPr>
      <t xml:space="preserve"> in potentially affected areas; </t>
    </r>
  </si>
  <si>
    <r>
      <t>-</t>
    </r>
    <r>
      <rPr>
        <sz val="7"/>
        <color theme="1"/>
        <rFont val="Calibri"/>
        <family val="2"/>
        <scheme val="minor"/>
      </rPr>
      <t xml:space="preserve">       </t>
    </r>
    <r>
      <rPr>
        <sz val="11"/>
        <color theme="1"/>
        <rFont val="Calibri"/>
        <family val="2"/>
        <scheme val="minor"/>
      </rPr>
      <t xml:space="preserve">The </t>
    </r>
    <r>
      <rPr>
        <b/>
        <sz val="11"/>
        <color theme="1"/>
        <rFont val="Calibri"/>
        <family val="2"/>
        <scheme val="minor"/>
      </rPr>
      <t>health status of the populations at risk</t>
    </r>
    <r>
      <rPr>
        <sz val="11"/>
        <color theme="1"/>
        <rFont val="Calibri"/>
        <family val="2"/>
        <scheme val="minor"/>
      </rPr>
      <t xml:space="preserve"> based on health service coverage, population immunity, disease burden etc.;</t>
    </r>
  </si>
  <si>
    <r>
      <t>-</t>
    </r>
    <r>
      <rPr>
        <sz val="7"/>
        <color theme="1"/>
        <rFont val="Calibri"/>
        <family val="2"/>
        <scheme val="minor"/>
      </rPr>
      <t xml:space="preserve">       </t>
    </r>
    <r>
      <rPr>
        <b/>
        <sz val="11"/>
        <color theme="1"/>
        <rFont val="Calibri"/>
        <family val="2"/>
        <scheme val="minor"/>
      </rPr>
      <t>Social determinants of health</t>
    </r>
    <r>
      <rPr>
        <sz val="11"/>
        <color theme="1"/>
        <rFont val="Calibri"/>
        <family val="2"/>
        <scheme val="minor"/>
      </rPr>
      <t xml:space="preserve"> such as access to good housing, water, sanitation, education and food security.</t>
    </r>
  </si>
  <si>
    <r>
      <t>-</t>
    </r>
    <r>
      <rPr>
        <sz val="7"/>
        <color theme="1"/>
        <rFont val="Calibri"/>
        <family val="2"/>
        <scheme val="minor"/>
      </rPr>
      <t xml:space="preserve">       </t>
    </r>
    <r>
      <rPr>
        <b/>
        <sz val="11"/>
        <color theme="1"/>
        <rFont val="Calibri"/>
        <family val="2"/>
        <scheme val="minor"/>
      </rPr>
      <t>Presence of</t>
    </r>
    <r>
      <rPr>
        <sz val="11"/>
        <color theme="1"/>
        <rFont val="Calibri"/>
        <family val="2"/>
        <scheme val="minor"/>
      </rPr>
      <t xml:space="preserve"> </t>
    </r>
    <r>
      <rPr>
        <b/>
        <sz val="11"/>
        <color theme="1"/>
        <rFont val="Calibri"/>
        <family val="2"/>
        <scheme val="minor"/>
      </rPr>
      <t>vulnerable groups</t>
    </r>
    <r>
      <rPr>
        <sz val="11"/>
        <color theme="1"/>
        <rFont val="Calibri"/>
        <family val="2"/>
        <scheme val="minor"/>
      </rPr>
      <t xml:space="preserve"> in affected areas.</t>
    </r>
  </si>
  <si>
    <t>Coping capacity measures the means by which people or organizations use available resources and abilities to face adverse consequences. The coping capacity associated with a hazard will be determined by:</t>
  </si>
  <si>
    <t>C. Hazard-specific coping capacity</t>
  </si>
  <si>
    <t>- The capacity of the health sector to detect, identify, and respond to the hazard and its health consequences at the given scale;</t>
  </si>
  <si>
    <t>- The functional capacity of health facilities to manage expected caseloads in potentially affected areas;</t>
  </si>
  <si>
    <t>- The existence of community knowledge about the hazard, and risk minimising attitudes and practice.</t>
  </si>
  <si>
    <t xml:space="preserve">The model will determine impact automatically using the following scale based on a aggregation of the scores given for severity, vulnerability and coping capacity. This score is then translated to a scale of 1 – 5 according to the Impact matrix below.  </t>
  </si>
  <si>
    <t xml:space="preserve">Step 4: Hazard Ranking </t>
  </si>
  <si>
    <t>A.    Determination of Risk Level and Ranking</t>
  </si>
  <si>
    <t>The model will determine the level of risk carried by each hazard automatically using the following scale:</t>
  </si>
  <si>
    <r>
      <t xml:space="preserve">Risk = Likelihood </t>
    </r>
    <r>
      <rPr>
        <b/>
        <sz val="12"/>
        <color theme="1"/>
        <rFont val="Calibri"/>
        <family val="2"/>
        <scheme val="minor"/>
      </rPr>
      <t>X</t>
    </r>
    <r>
      <rPr>
        <b/>
        <sz val="11"/>
        <color theme="1"/>
        <rFont val="Calibri"/>
        <family val="2"/>
        <scheme val="minor"/>
      </rPr>
      <t xml:space="preserve"> impact</t>
    </r>
  </si>
  <si>
    <t>The matrix in the "Risks Matrix" worksheet will be generated automatically and will offer a visual and simple overview of the results of the exercise, clearly illustrating the priority hazards for preparedness and risk reduction activities. The legend for the matrix can be found in the "Risks Summary" worksheet.  The sheet also shows the hazards for which priority action should be directed. This is in the form of a table which indicates the level of preparedness required for each hazard:</t>
  </si>
  <si>
    <r>
      <rPr>
        <b/>
        <sz val="11"/>
        <color theme="1"/>
        <rFont val="Calibri"/>
        <family val="2"/>
        <scheme val="minor"/>
      </rPr>
      <t>TIP:</t>
    </r>
    <r>
      <rPr>
        <sz val="11"/>
        <color theme="1"/>
        <rFont val="Calibri"/>
        <family val="2"/>
        <scheme val="minor"/>
      </rPr>
      <t xml:space="preserve">  The table in the "Risk Summary" worksheet will NOT be automatically updated.  It is a pivot table that needs to be "refreshed" after changes have been made into your risk assessment.  
To do so: (1) Put your cursor anywhere in the table, (2) do a right-click, (3) Select "refresh" in the  menu which appears near your cursor.</t>
    </r>
  </si>
  <si>
    <t>(5) hazard005 =&gt; risk005</t>
  </si>
  <si>
    <r>
      <rPr>
        <b/>
        <sz val="11"/>
        <color theme="1"/>
        <rFont val="Calibri"/>
        <family val="2"/>
        <scheme val="minor"/>
      </rPr>
      <t>CAUTION:</t>
    </r>
    <r>
      <rPr>
        <sz val="11"/>
        <color theme="1"/>
        <rFont val="Calibri"/>
        <family val="2"/>
        <scheme val="minor"/>
      </rPr>
      <t xml:space="preserve">  The tool is compatible with Excel 2010 and all newer versions.  Some of the functionalities will be lost if you open it with older versions (Excel 97 to Excel 2007).  Please ensure during the workshop that the computers used during the workshop (including during the break-out sessions) have Excel 2010 or any more recent version of excel.
To do so, select the full row by doing a </t>
    </r>
    <r>
      <rPr>
        <b/>
        <sz val="11"/>
        <color theme="1"/>
        <rFont val="Calibri"/>
        <family val="2"/>
        <scheme val="minor"/>
      </rPr>
      <t>right-click</t>
    </r>
    <r>
      <rPr>
        <sz val="11"/>
        <color theme="1"/>
        <rFont val="Calibri"/>
        <family val="2"/>
        <scheme val="minor"/>
      </rPr>
      <t xml:space="preserve"> on the row number.  A contextual menu will then appear in which you can select to insert a new row or delete the selected row.</t>
    </r>
  </si>
  <si>
    <t>Confidence levels</t>
  </si>
  <si>
    <t>Confidence</t>
  </si>
  <si>
    <t>Good</t>
  </si>
  <si>
    <t>Satisfactory</t>
  </si>
  <si>
    <t>Unsatisfactory</t>
  </si>
  <si>
    <t>Confidence level</t>
  </si>
  <si>
    <t>Severity, Vulnerability and Coping Capacity</t>
  </si>
  <si>
    <t>D. Confidence levels</t>
  </si>
  <si>
    <t>Uncertainty in the quality of data will exist, and though it should not prevent decision-making for the purposes of emergency planning, information gaps should be recognised and registered by the participants. By scoring the confidence level for each hazard, users can identify where further data is needed so that the confidence level can be improved at the next STAR assessment.</t>
  </si>
  <si>
    <t>good quality evidence, multiple reliable sources, verified, expert opinion concurs, experience of previous similar incidents</t>
  </si>
  <si>
    <t>adequate quality evidence; reliable source(s); assumptions made on analogy; and agreement between experts</t>
  </si>
  <si>
    <t>Little poor quality evidence, uncertainty/ conflicting views amongst experts, no experience with previous similar incidents</t>
  </si>
  <si>
    <t>E. Determination of Impact</t>
  </si>
  <si>
    <t>Hazard</t>
  </si>
  <si>
    <t>Coping capacities</t>
  </si>
  <si>
    <t>Vulnerabilities and coping capacities</t>
  </si>
  <si>
    <t>Vulnerabilities</t>
  </si>
  <si>
    <t>vulnerabilities_descr</t>
  </si>
  <si>
    <t>Vuln_score</t>
  </si>
  <si>
    <t>Capacities_score</t>
  </si>
  <si>
    <t>Please describe the specific vulnerabilities and coping capacities by hazard before assigning levels.</t>
  </si>
  <si>
    <t>Using information on the parameters above, describe briefly the vulnerabilities in the "vulnerabilities and capacities" worksheet and use the following scale for rating existing vulnerabilities to the hazard and consequences:</t>
  </si>
  <si>
    <t>Using information on the parameters above, describe briefly the capacities in the "vulnerabilities and capacities" worksheet and use the following scale for rating coping capacity available for the hazard and consequences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</si>
</sst>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Narrow"/>
      <family val="2"/>
    </font>
    <font>
      <b/>
      <sz val="12"/>
      <color theme="1"/>
      <name val="Calibri"/>
      <family val="2"/>
      <scheme val="minor"/>
    </font>
    <font>
      <b/>
      <sz val="14"/>
      <color theme="1"/>
      <name val="Calibri"/>
      <family val="2"/>
      <scheme val="minor"/>
    </font>
    <font>
      <b/>
      <sz val="16"/>
      <color theme="1"/>
      <name val="Arial Narrow"/>
      <family val="2"/>
    </font>
    <font>
      <sz val="11"/>
      <color theme="1"/>
      <name val="Arial Narrow"/>
      <family val="2"/>
    </font>
    <font>
      <sz val="11"/>
      <color theme="0"/>
      <name val="Arial Narrow"/>
      <family val="2"/>
    </font>
    <font>
      <b/>
      <sz val="11"/>
      <color theme="1"/>
      <name val="Arial Narrow"/>
      <family val="2"/>
    </font>
    <font>
      <b/>
      <sz val="11"/>
      <color theme="0"/>
      <name val="Arial Narrow"/>
      <family val="2"/>
    </font>
    <font>
      <sz val="16"/>
      <color theme="1"/>
      <name val="Arial Narrow"/>
      <family val="2"/>
    </font>
    <font>
      <b/>
      <sz val="10"/>
      <color theme="1"/>
      <name val="Arial Narrow"/>
      <family val="2"/>
    </font>
    <font>
      <b/>
      <sz val="18"/>
      <color theme="1"/>
      <name val="Arial Narrow"/>
      <family val="2"/>
    </font>
    <font>
      <b/>
      <sz val="22"/>
      <color theme="1"/>
      <name val="Arial Narrow"/>
      <family val="2"/>
    </font>
    <font>
      <b/>
      <sz val="20"/>
      <color theme="1"/>
      <name val="Arial Narrow"/>
      <family val="2"/>
    </font>
    <font>
      <sz val="22"/>
      <color theme="1"/>
      <name val="Arial Narrow"/>
      <family val="2"/>
    </font>
    <font>
      <sz val="8"/>
      <color theme="1"/>
      <name val="Calibri"/>
      <family val="2"/>
      <scheme val="minor"/>
    </font>
    <font>
      <b/>
      <u/>
      <sz val="8"/>
      <color theme="1"/>
      <name val="Calibri"/>
      <family val="2"/>
      <scheme val="minor"/>
    </font>
    <font>
      <sz val="14"/>
      <color theme="1"/>
      <name val="Calibri"/>
      <family val="2"/>
      <scheme val="minor"/>
    </font>
    <font>
      <b/>
      <sz val="16"/>
      <color theme="1"/>
      <name val="Calibri"/>
      <family val="2"/>
      <scheme val="minor"/>
    </font>
    <font>
      <sz val="40"/>
      <color theme="1"/>
      <name val="Calibri"/>
      <family val="2"/>
      <scheme val="minor"/>
    </font>
    <font>
      <b/>
      <sz val="40"/>
      <color theme="1"/>
      <name val="Calibri"/>
      <family val="2"/>
      <scheme val="minor"/>
    </font>
    <font>
      <b/>
      <sz val="22"/>
      <color theme="1"/>
      <name val="Calibri"/>
      <family val="2"/>
      <scheme val="minor"/>
    </font>
    <font>
      <b/>
      <sz val="11"/>
      <color rgb="FF00B050"/>
      <name val="Rockwell"/>
      <family val="1"/>
    </font>
    <font>
      <sz val="11"/>
      <color theme="1"/>
      <name val="Times New Roman"/>
      <family val="1"/>
    </font>
    <font>
      <b/>
      <sz val="10"/>
      <color theme="1"/>
      <name val="Calibri"/>
      <family val="2"/>
      <scheme val="minor"/>
    </font>
    <font>
      <sz val="10"/>
      <color theme="1"/>
      <name val="Calibri"/>
      <family val="2"/>
      <scheme val="minor"/>
    </font>
    <font>
      <b/>
      <sz val="14"/>
      <color rgb="FF009999"/>
      <name val="Rockwell"/>
      <family val="1"/>
    </font>
    <font>
      <b/>
      <sz val="12"/>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sz val="11"/>
      <color theme="8" tint="-0.249977111117893"/>
      <name val="Calibri"/>
      <family val="2"/>
      <scheme val="minor"/>
    </font>
    <font>
      <sz val="7"/>
      <color theme="1"/>
      <name val="Calibri"/>
      <family val="2"/>
      <scheme val="minor"/>
    </font>
    <font>
      <b/>
      <sz val="11"/>
      <color theme="9"/>
      <name val="Calibri"/>
      <family val="2"/>
      <scheme val="minor"/>
    </font>
    <font>
      <b/>
      <sz val="11"/>
      <color rgb="FFFFC000"/>
      <name val="Calibri"/>
      <family val="2"/>
      <scheme val="minor"/>
    </font>
    <font>
      <b/>
      <sz val="11"/>
      <color rgb="FFFF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249977111117893"/>
        <bgColor indexed="64"/>
      </patternFill>
    </fill>
  </fills>
  <borders count="6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rgb="FFFFC000"/>
      </left>
      <right/>
      <top style="double">
        <color rgb="FFFFC000"/>
      </top>
      <bottom style="double">
        <color rgb="FFFFC000"/>
      </bottom>
      <diagonal/>
    </border>
    <border>
      <left/>
      <right/>
      <top style="double">
        <color rgb="FFFFC000"/>
      </top>
      <bottom style="double">
        <color rgb="FFFFC000"/>
      </bottom>
      <diagonal/>
    </border>
    <border>
      <left/>
      <right style="double">
        <color rgb="FFFFC000"/>
      </right>
      <top style="double">
        <color rgb="FFFFC000"/>
      </top>
      <bottom style="double">
        <color rgb="FFFFC000"/>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286">
    <xf numFmtId="0" fontId="0" fillId="0" borderId="0" xfId="0"/>
    <xf numFmtId="0" fontId="0" fillId="16" borderId="0" xfId="0" applyFill="1"/>
    <xf numFmtId="0" fontId="8" fillId="0" borderId="0" xfId="0" applyFont="1"/>
    <xf numFmtId="0" fontId="9" fillId="13" borderId="0" xfId="0" applyFont="1" applyFill="1"/>
    <xf numFmtId="0" fontId="10" fillId="6" borderId="1" xfId="0" applyFont="1" applyFill="1" applyBorder="1" applyAlignment="1"/>
    <xf numFmtId="0" fontId="10" fillId="7" borderId="1" xfId="0" applyFont="1" applyFill="1" applyBorder="1" applyAlignment="1"/>
    <xf numFmtId="0" fontId="10" fillId="8" borderId="1" xfId="0" applyFont="1" applyFill="1" applyBorder="1" applyAlignment="1"/>
    <xf numFmtId="0" fontId="10" fillId="9" borderId="1" xfId="0" applyFont="1" applyFill="1" applyBorder="1" applyAlignment="1"/>
    <xf numFmtId="0" fontId="11" fillId="10" borderId="1" xfId="0" applyFont="1" applyFill="1" applyBorder="1" applyAlignment="1"/>
    <xf numFmtId="0" fontId="8" fillId="0" borderId="0" xfId="0" applyFont="1" applyAlignment="1">
      <alignment horizontal="center" vertical="center"/>
    </xf>
    <xf numFmtId="0" fontId="10" fillId="14" borderId="15" xfId="0" applyFont="1" applyFill="1" applyBorder="1" applyAlignment="1">
      <alignment horizontal="center" vertical="center" textRotation="90"/>
    </xf>
    <xf numFmtId="0" fontId="8" fillId="14" borderId="0" xfId="0" applyFont="1" applyFill="1" applyAlignment="1">
      <alignment horizontal="center" vertical="center"/>
    </xf>
    <xf numFmtId="0" fontId="10" fillId="14" borderId="15" xfId="0" applyFont="1" applyFill="1" applyBorder="1" applyAlignment="1">
      <alignment horizontal="center" vertical="center"/>
    </xf>
    <xf numFmtId="0" fontId="8" fillId="14" borderId="0" xfId="0" applyFont="1" applyFill="1"/>
    <xf numFmtId="0" fontId="17" fillId="0" borderId="0" xfId="0" applyFont="1" applyAlignment="1">
      <alignment horizontal="left" wrapText="1"/>
    </xf>
    <xf numFmtId="0" fontId="10" fillId="14" borderId="0" xfId="0" applyFont="1" applyFill="1" applyAlignment="1">
      <alignment horizontal="right"/>
    </xf>
    <xf numFmtId="0" fontId="8" fillId="14" borderId="25" xfId="0" applyFont="1" applyFill="1" applyBorder="1" applyAlignment="1">
      <alignment horizontal="center" vertical="center"/>
    </xf>
    <xf numFmtId="0" fontId="8" fillId="18" borderId="0" xfId="0" applyFont="1" applyFill="1"/>
    <xf numFmtId="0" fontId="8" fillId="18" borderId="0" xfId="0" applyFont="1" applyFill="1" applyAlignment="1">
      <alignment horizontal="right"/>
    </xf>
    <xf numFmtId="0" fontId="4" fillId="0" borderId="21"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22"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4" fillId="0" borderId="22" xfId="0" applyNumberFormat="1" applyFont="1" applyBorder="1" applyAlignment="1" applyProtection="1">
      <alignment horizontal="left" vertical="top" wrapText="1"/>
      <protection locked="0"/>
    </xf>
    <xf numFmtId="0" fontId="4" fillId="3" borderId="0" xfId="0" applyNumberFormat="1" applyFont="1" applyFill="1" applyAlignment="1" applyProtection="1">
      <alignment horizontal="left" vertical="top" wrapText="1"/>
      <protection locked="0"/>
    </xf>
    <xf numFmtId="0" fontId="4" fillId="0" borderId="0" xfId="0" applyNumberFormat="1" applyFont="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center" vertical="top" wrapText="1"/>
    </xf>
    <xf numFmtId="14" fontId="0" fillId="0" borderId="0" xfId="0" applyNumberFormat="1" applyAlignment="1">
      <alignment horizontal="center" vertical="top" wrapText="1"/>
    </xf>
    <xf numFmtId="0" fontId="6" fillId="16" borderId="33" xfId="0" applyFont="1" applyFill="1" applyBorder="1" applyAlignment="1">
      <alignment horizontal="center" vertical="top" wrapText="1"/>
    </xf>
    <xf numFmtId="0" fontId="15" fillId="14" borderId="0" xfId="0" applyFont="1" applyFill="1"/>
    <xf numFmtId="14" fontId="8" fillId="14" borderId="0" xfId="0" applyNumberFormat="1" applyFont="1" applyFill="1"/>
    <xf numFmtId="0" fontId="12" fillId="15" borderId="0" xfId="0" applyFont="1" applyFill="1" applyProtection="1">
      <protection locked="0"/>
    </xf>
    <xf numFmtId="14" fontId="8" fillId="15" borderId="0" xfId="0" applyNumberFormat="1" applyFont="1" applyFill="1" applyAlignment="1" applyProtection="1">
      <alignment horizontal="center"/>
      <protection locked="0"/>
    </xf>
    <xf numFmtId="0" fontId="0" fillId="14" borderId="0" xfId="0" applyFont="1" applyFill="1" applyAlignment="1" applyProtection="1">
      <alignment horizontal="left" vertical="top"/>
    </xf>
    <xf numFmtId="0" fontId="29" fillId="14" borderId="0" xfId="0" applyFont="1" applyFill="1" applyAlignment="1" applyProtection="1">
      <alignment horizontal="left" vertical="center" indent="4"/>
    </xf>
    <xf numFmtId="0" fontId="6" fillId="0" borderId="0" xfId="0" applyFont="1" applyAlignment="1" applyProtection="1">
      <alignment horizontal="left" vertical="top"/>
    </xf>
    <xf numFmtId="0" fontId="6" fillId="14" borderId="0" xfId="0" applyFont="1" applyFill="1" applyAlignment="1" applyProtection="1">
      <alignment horizontal="left" vertical="center" indent="4"/>
    </xf>
    <xf numFmtId="0" fontId="30" fillId="14" borderId="0" xfId="0" applyFont="1" applyFill="1" applyAlignment="1" applyProtection="1">
      <alignment horizontal="left" vertical="top"/>
    </xf>
    <xf numFmtId="0" fontId="5" fillId="14" borderId="0" xfId="0" applyFont="1" applyFill="1" applyAlignment="1" applyProtection="1">
      <alignment horizontal="left" vertical="top"/>
    </xf>
    <xf numFmtId="0" fontId="5" fillId="14" borderId="0" xfId="0" applyFont="1" applyFill="1" applyAlignment="1" applyProtection="1">
      <alignment horizontal="left" vertical="top" wrapText="1"/>
    </xf>
    <xf numFmtId="0" fontId="6" fillId="14" borderId="0" xfId="0" applyFont="1" applyFill="1" applyAlignment="1" applyProtection="1">
      <alignment horizontal="left" vertical="top"/>
    </xf>
    <xf numFmtId="0" fontId="6" fillId="14" borderId="0" xfId="0" applyFont="1" applyFill="1" applyAlignment="1" applyProtection="1">
      <alignment horizontal="left" vertical="top" wrapText="1"/>
    </xf>
    <xf numFmtId="0" fontId="31" fillId="0" borderId="0" xfId="0" applyFont="1" applyAlignment="1" applyProtection="1">
      <alignment horizontal="left" vertical="center"/>
    </xf>
    <xf numFmtId="0" fontId="32" fillId="0" borderId="0" xfId="0" applyFont="1" applyAlignment="1" applyProtection="1">
      <alignment horizontal="left" vertical="top"/>
    </xf>
    <xf numFmtId="0" fontId="31" fillId="14" borderId="0" xfId="0" applyFont="1" applyFill="1" applyAlignment="1" applyProtection="1">
      <alignment horizontal="left" vertical="top"/>
    </xf>
    <xf numFmtId="0" fontId="31" fillId="14" borderId="0" xfId="0" applyFont="1" applyFill="1" applyAlignment="1" applyProtection="1">
      <alignment horizontal="left" vertical="top" wrapText="1"/>
    </xf>
    <xf numFmtId="0" fontId="31" fillId="0" borderId="0" xfId="0" applyFont="1" applyAlignment="1" applyProtection="1">
      <alignment horizontal="left" vertical="top"/>
    </xf>
    <xf numFmtId="0" fontId="27" fillId="14" borderId="0" xfId="0" applyFont="1" applyFill="1" applyAlignment="1" applyProtection="1">
      <alignment horizontal="left" vertical="center"/>
    </xf>
    <xf numFmtId="0" fontId="28" fillId="14" borderId="0" xfId="0" applyFont="1" applyFill="1" applyAlignment="1" applyProtection="1">
      <alignment horizontal="left" vertical="top"/>
    </xf>
    <xf numFmtId="0" fontId="27" fillId="14" borderId="0" xfId="0" applyFont="1" applyFill="1" applyAlignment="1" applyProtection="1">
      <alignment horizontal="left" vertical="top"/>
    </xf>
    <xf numFmtId="0" fontId="27" fillId="14" borderId="0" xfId="0" applyFont="1" applyFill="1" applyAlignment="1" applyProtection="1">
      <alignment horizontal="left" vertical="top" wrapText="1"/>
    </xf>
    <xf numFmtId="0" fontId="27" fillId="0" borderId="0" xfId="0" applyFont="1" applyAlignment="1" applyProtection="1">
      <alignment horizontal="left" vertical="top"/>
    </xf>
    <xf numFmtId="0" fontId="28" fillId="14" borderId="0" xfId="0" applyFont="1" applyFill="1" applyAlignment="1" applyProtection="1">
      <alignment vertical="center"/>
    </xf>
    <xf numFmtId="0" fontId="28" fillId="14" borderId="0" xfId="0" applyFont="1" applyFill="1" applyAlignment="1" applyProtection="1">
      <alignment horizontal="left" vertical="top" wrapText="1"/>
    </xf>
    <xf numFmtId="0" fontId="28" fillId="0" borderId="0" xfId="0" applyFont="1" applyAlignment="1" applyProtection="1">
      <alignment horizontal="left" vertical="top"/>
    </xf>
    <xf numFmtId="0" fontId="28" fillId="14" borderId="0" xfId="0" quotePrefix="1" applyFont="1" applyFill="1" applyAlignment="1" applyProtection="1">
      <alignment horizontal="left" vertical="top"/>
    </xf>
    <xf numFmtId="0" fontId="33" fillId="14" borderId="0" xfId="0" applyFont="1" applyFill="1" applyAlignment="1" applyProtection="1">
      <alignment horizontal="left" vertical="top"/>
    </xf>
    <xf numFmtId="0" fontId="33" fillId="14" borderId="0" xfId="0" applyFont="1" applyFill="1" applyAlignment="1" applyProtection="1">
      <alignment horizontal="left" vertical="top" wrapText="1"/>
    </xf>
    <xf numFmtId="0" fontId="33" fillId="0" borderId="0" xfId="0" applyFont="1" applyAlignment="1" applyProtection="1">
      <alignment horizontal="left" vertical="top"/>
    </xf>
    <xf numFmtId="0" fontId="6" fillId="14" borderId="0" xfId="0" applyFont="1" applyFill="1" applyAlignment="1" applyProtection="1">
      <alignment horizontal="left" vertical="center"/>
    </xf>
    <xf numFmtId="0" fontId="20" fillId="14" borderId="0" xfId="0" applyFont="1" applyFill="1" applyAlignment="1" applyProtection="1">
      <alignment horizontal="left" vertical="top"/>
    </xf>
    <xf numFmtId="0" fontId="30" fillId="14" borderId="0" xfId="0" applyFont="1" applyFill="1" applyAlignment="1" applyProtection="1">
      <alignment horizontal="left" vertical="top" wrapText="1"/>
    </xf>
    <xf numFmtId="0" fontId="30" fillId="0" borderId="0" xfId="0" applyFont="1" applyAlignment="1" applyProtection="1">
      <alignment horizontal="left" vertical="top"/>
    </xf>
    <xf numFmtId="0" fontId="0" fillId="0" borderId="0" xfId="0" applyFont="1" applyAlignment="1" applyProtection="1">
      <alignment horizontal="left" vertical="top"/>
    </xf>
    <xf numFmtId="0" fontId="2" fillId="21" borderId="17" xfId="0" applyFont="1" applyFill="1" applyBorder="1" applyAlignment="1" applyProtection="1">
      <alignment horizontal="left" vertical="top"/>
    </xf>
    <xf numFmtId="0" fontId="2" fillId="21" borderId="7" xfId="0" applyFont="1" applyFill="1" applyBorder="1" applyAlignment="1" applyProtection="1">
      <alignment horizontal="left" vertical="top"/>
    </xf>
    <xf numFmtId="0" fontId="2" fillId="21" borderId="18" xfId="0" applyFont="1" applyFill="1" applyBorder="1" applyAlignment="1" applyProtection="1">
      <alignment horizontal="left" vertical="top"/>
    </xf>
    <xf numFmtId="0" fontId="0" fillId="14" borderId="36" xfId="0" applyFont="1" applyFill="1" applyBorder="1" applyAlignment="1" applyProtection="1">
      <alignment horizontal="center" vertical="top"/>
    </xf>
    <xf numFmtId="0" fontId="0" fillId="14" borderId="38" xfId="0" applyFont="1" applyFill="1" applyBorder="1" applyAlignment="1" applyProtection="1">
      <alignment horizontal="center" vertical="top"/>
    </xf>
    <xf numFmtId="0" fontId="25" fillId="14" borderId="0" xfId="0" applyFont="1" applyFill="1" applyAlignment="1" applyProtection="1">
      <alignment horizontal="left" vertical="center" indent="4"/>
    </xf>
    <xf numFmtId="0" fontId="26" fillId="14" borderId="0" xfId="0" applyFont="1" applyFill="1" applyAlignment="1" applyProtection="1">
      <alignment vertical="center"/>
    </xf>
    <xf numFmtId="0" fontId="0" fillId="14" borderId="0" xfId="0" applyFont="1" applyFill="1" applyAlignment="1" applyProtection="1">
      <alignment horizontal="left" vertical="top" wrapText="1"/>
    </xf>
    <xf numFmtId="0" fontId="0" fillId="14" borderId="36" xfId="0" applyFont="1" applyFill="1" applyBorder="1" applyAlignment="1" applyProtection="1">
      <alignment horizontal="left" vertical="top"/>
    </xf>
    <xf numFmtId="0" fontId="0" fillId="14" borderId="37" xfId="0" applyFont="1" applyFill="1" applyBorder="1" applyAlignment="1" applyProtection="1">
      <alignment horizontal="left" vertical="top"/>
    </xf>
    <xf numFmtId="0" fontId="0" fillId="14" borderId="38" xfId="0" applyFont="1" applyFill="1" applyBorder="1" applyAlignment="1" applyProtection="1">
      <alignment horizontal="left" vertical="top"/>
    </xf>
    <xf numFmtId="0" fontId="0" fillId="14" borderId="40" xfId="0" applyFont="1" applyFill="1" applyBorder="1" applyAlignment="1" applyProtection="1">
      <alignment horizontal="left" vertical="top"/>
    </xf>
    <xf numFmtId="0" fontId="0" fillId="14" borderId="0" xfId="0" applyFont="1" applyFill="1" applyBorder="1" applyAlignment="1" applyProtection="1">
      <alignment horizontal="left" vertical="top"/>
    </xf>
    <xf numFmtId="0" fontId="29" fillId="14" borderId="0" xfId="0" applyFont="1" applyFill="1" applyAlignment="1" applyProtection="1">
      <alignment horizontal="left" vertical="center"/>
    </xf>
    <xf numFmtId="0" fontId="0" fillId="14" borderId="0" xfId="0" applyFont="1" applyFill="1" applyAlignment="1" applyProtection="1">
      <alignment vertical="center"/>
    </xf>
    <xf numFmtId="0" fontId="0" fillId="14" borderId="0" xfId="0" quotePrefix="1" applyFont="1" applyFill="1" applyAlignment="1" applyProtection="1">
      <alignment vertical="center"/>
    </xf>
    <xf numFmtId="0" fontId="2" fillId="21" borderId="50" xfId="0" applyFont="1" applyFill="1" applyBorder="1" applyAlignment="1" applyProtection="1">
      <alignment horizontal="left" vertical="top"/>
    </xf>
    <xf numFmtId="0" fontId="2" fillId="21" borderId="51" xfId="0" applyFont="1" applyFill="1" applyBorder="1" applyAlignment="1" applyProtection="1">
      <alignment horizontal="left" vertical="top"/>
    </xf>
    <xf numFmtId="0" fontId="0" fillId="0" borderId="36" xfId="0" applyFont="1" applyBorder="1" applyAlignment="1" applyProtection="1">
      <alignment horizontal="left" vertical="top"/>
    </xf>
    <xf numFmtId="0" fontId="0" fillId="6" borderId="37" xfId="0" applyFont="1" applyFill="1" applyBorder="1" applyAlignment="1" applyProtection="1">
      <alignment horizontal="left" vertical="top"/>
    </xf>
    <xf numFmtId="0" fontId="1" fillId="14" borderId="0" xfId="0" applyFont="1" applyFill="1" applyBorder="1" applyAlignment="1" applyProtection="1">
      <alignment horizontal="left" vertical="top"/>
    </xf>
    <xf numFmtId="0" fontId="0" fillId="7" borderId="37" xfId="0" applyFont="1" applyFill="1" applyBorder="1" applyAlignment="1" applyProtection="1">
      <alignment horizontal="left" vertical="top"/>
    </xf>
    <xf numFmtId="0" fontId="0" fillId="8" borderId="37" xfId="0" applyFont="1" applyFill="1" applyBorder="1" applyAlignment="1" applyProtection="1">
      <alignment horizontal="left" vertical="top"/>
    </xf>
    <xf numFmtId="0" fontId="0" fillId="9" borderId="37" xfId="0" applyFont="1" applyFill="1" applyBorder="1" applyAlignment="1" applyProtection="1">
      <alignment horizontal="left" vertical="top"/>
    </xf>
    <xf numFmtId="0" fontId="0" fillId="0" borderId="38" xfId="0" applyFont="1" applyBorder="1" applyAlignment="1" applyProtection="1">
      <alignment horizontal="left" vertical="top"/>
    </xf>
    <xf numFmtId="0" fontId="3" fillId="10" borderId="40" xfId="0" applyFont="1" applyFill="1" applyBorder="1" applyAlignment="1" applyProtection="1">
      <alignment horizontal="left" vertical="top"/>
    </xf>
    <xf numFmtId="0" fontId="0" fillId="14" borderId="0" xfId="0" applyFont="1" applyFill="1" applyAlignment="1" applyProtection="1">
      <alignment horizontal="left" vertical="top"/>
    </xf>
    <xf numFmtId="0" fontId="0" fillId="14" borderId="0" xfId="0" applyFont="1" applyFill="1" applyAlignment="1" applyProtection="1">
      <alignment horizontal="left" vertical="center" indent="1"/>
    </xf>
    <xf numFmtId="0" fontId="0" fillId="0" borderId="37" xfId="0" applyFont="1" applyFill="1" applyBorder="1" applyAlignment="1" applyProtection="1">
      <alignment horizontal="left" vertical="top"/>
    </xf>
    <xf numFmtId="0" fontId="0" fillId="0" borderId="40" xfId="0" applyFont="1" applyFill="1" applyBorder="1" applyAlignment="1" applyProtection="1">
      <alignment horizontal="left" vertical="top"/>
    </xf>
    <xf numFmtId="0" fontId="0" fillId="14" borderId="0" xfId="0" quotePrefix="1" applyFont="1" applyFill="1" applyAlignment="1" applyProtection="1">
      <alignment horizontal="left" vertical="top" wrapText="1"/>
    </xf>
    <xf numFmtId="0" fontId="0" fillId="14" borderId="6" xfId="0" applyFont="1" applyFill="1" applyBorder="1" applyAlignment="1" applyProtection="1">
      <alignment horizontal="left" vertical="top"/>
    </xf>
    <xf numFmtId="0" fontId="0" fillId="14" borderId="19" xfId="0" applyFont="1" applyFill="1" applyBorder="1" applyAlignment="1" applyProtection="1">
      <alignment horizontal="left" vertical="top"/>
    </xf>
    <xf numFmtId="0" fontId="6" fillId="14" borderId="0" xfId="0" applyFont="1" applyFill="1" applyBorder="1" applyAlignment="1" applyProtection="1">
      <alignment horizontal="left" vertical="top"/>
    </xf>
    <xf numFmtId="0" fontId="2" fillId="3" borderId="0" xfId="0" applyFont="1" applyFill="1" applyBorder="1" applyAlignment="1" applyProtection="1">
      <alignment horizontal="left" vertical="top"/>
    </xf>
    <xf numFmtId="0" fontId="2" fillId="14" borderId="0" xfId="0" applyFont="1" applyFill="1" applyBorder="1" applyAlignment="1" applyProtection="1">
      <alignment horizontal="left" vertical="top"/>
    </xf>
    <xf numFmtId="0" fontId="0" fillId="14" borderId="11" xfId="0" applyFont="1" applyFill="1" applyBorder="1" applyAlignment="1" applyProtection="1">
      <alignment horizontal="left" vertical="top"/>
    </xf>
    <xf numFmtId="0" fontId="0" fillId="14" borderId="12" xfId="0" applyFont="1" applyFill="1" applyBorder="1" applyAlignment="1" applyProtection="1">
      <alignment horizontal="left" vertical="top"/>
    </xf>
    <xf numFmtId="0" fontId="2" fillId="21" borderId="5" xfId="0" applyFont="1" applyFill="1" applyBorder="1" applyAlignment="1" applyProtection="1">
      <alignment horizontal="left" vertical="top" wrapText="1"/>
    </xf>
    <xf numFmtId="0" fontId="0" fillId="0" borderId="9" xfId="0" applyFont="1" applyFill="1" applyBorder="1" applyAlignment="1" applyProtection="1">
      <alignment horizontal="left" vertical="top" wrapText="1"/>
    </xf>
    <xf numFmtId="0" fontId="0" fillId="12" borderId="9" xfId="0" applyFont="1" applyFill="1" applyBorder="1" applyAlignment="1" applyProtection="1">
      <alignment horizontal="left" vertical="top" wrapText="1"/>
    </xf>
    <xf numFmtId="0" fontId="0" fillId="14" borderId="6" xfId="0" applyFont="1" applyFill="1" applyBorder="1" applyAlignment="1" applyProtection="1">
      <alignment horizontal="right" vertical="top"/>
    </xf>
    <xf numFmtId="0" fontId="0" fillId="15" borderId="0" xfId="0" applyFont="1" applyFill="1" applyBorder="1" applyAlignment="1" applyProtection="1">
      <alignment horizontal="center" vertical="top"/>
    </xf>
    <xf numFmtId="0" fontId="0" fillId="14" borderId="7" xfId="0" applyFont="1" applyFill="1" applyBorder="1" applyAlignment="1" applyProtection="1">
      <alignment horizontal="center" vertical="top"/>
    </xf>
    <xf numFmtId="0" fontId="6" fillId="14" borderId="8" xfId="0" applyFont="1" applyFill="1" applyBorder="1" applyAlignment="1" applyProtection="1">
      <alignment horizontal="left" vertical="top"/>
    </xf>
    <xf numFmtId="0" fontId="0" fillId="0" borderId="10" xfId="0" applyFont="1" applyFill="1" applyBorder="1" applyAlignment="1" applyProtection="1">
      <alignment horizontal="left" vertical="top" wrapText="1"/>
    </xf>
    <xf numFmtId="0" fontId="0" fillId="11" borderId="10" xfId="0" applyFont="1" applyFill="1" applyBorder="1" applyAlignment="1" applyProtection="1">
      <alignment horizontal="left" vertical="top" wrapText="1"/>
    </xf>
    <xf numFmtId="0" fontId="0" fillId="14" borderId="0" xfId="0" applyFont="1" applyFill="1" applyBorder="1" applyAlignment="1" applyProtection="1">
      <alignment horizontal="center" vertical="top"/>
    </xf>
    <xf numFmtId="0" fontId="25" fillId="14" borderId="0" xfId="0" applyFont="1" applyFill="1" applyAlignment="1" applyProtection="1">
      <alignment vertical="center"/>
    </xf>
    <xf numFmtId="0" fontId="0" fillId="2" borderId="10" xfId="0" applyFont="1" applyFill="1" applyBorder="1" applyAlignment="1" applyProtection="1">
      <alignment horizontal="left" vertical="top" wrapText="1"/>
    </xf>
    <xf numFmtId="0" fontId="0" fillId="5" borderId="10" xfId="0" applyFont="1" applyFill="1" applyBorder="1" applyAlignment="1" applyProtection="1">
      <alignment horizontal="left" vertical="top" wrapText="1"/>
    </xf>
    <xf numFmtId="0" fontId="0" fillId="0" borderId="14" xfId="0" applyFont="1" applyFill="1" applyBorder="1" applyAlignment="1" applyProtection="1">
      <alignment horizontal="left" vertical="top" wrapText="1"/>
    </xf>
    <xf numFmtId="0" fontId="0" fillId="4" borderId="14" xfId="0" applyFont="1" applyFill="1" applyBorder="1" applyAlignment="1" applyProtection="1">
      <alignment horizontal="left" vertical="top" wrapText="1"/>
    </xf>
    <xf numFmtId="0" fontId="0" fillId="14" borderId="11" xfId="0" applyFont="1" applyFill="1" applyBorder="1" applyAlignment="1" applyProtection="1">
      <alignment horizontal="right" vertical="top"/>
    </xf>
    <xf numFmtId="0" fontId="0" fillId="15" borderId="12" xfId="0" applyFont="1" applyFill="1" applyBorder="1" applyAlignment="1" applyProtection="1">
      <alignment horizontal="center" vertical="top"/>
    </xf>
    <xf numFmtId="0" fontId="0" fillId="14" borderId="12" xfId="0" applyFont="1" applyFill="1" applyBorder="1" applyAlignment="1" applyProtection="1">
      <alignment horizontal="center" vertical="top"/>
    </xf>
    <xf numFmtId="0" fontId="6" fillId="14" borderId="13" xfId="0" applyFont="1" applyFill="1" applyBorder="1" applyAlignment="1" applyProtection="1">
      <alignment horizontal="left" vertical="top"/>
    </xf>
    <xf numFmtId="0" fontId="0" fillId="14" borderId="33"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0" fillId="0" borderId="36" xfId="0" applyFont="1" applyFill="1" applyBorder="1" applyAlignment="1" applyProtection="1">
      <alignment horizontal="left" vertical="top" wrapText="1"/>
    </xf>
    <xf numFmtId="0" fontId="0" fillId="12" borderId="15" xfId="0" applyFont="1" applyFill="1" applyBorder="1" applyAlignment="1" applyProtection="1">
      <alignment horizontal="left" vertical="top" wrapText="1"/>
    </xf>
    <xf numFmtId="0" fontId="0" fillId="11" borderId="15" xfId="0" applyFont="1" applyFill="1" applyBorder="1" applyAlignment="1" applyProtection="1">
      <alignment horizontal="left" vertical="top" wrapText="1"/>
    </xf>
    <xf numFmtId="0" fontId="0" fillId="2" borderId="15" xfId="0" applyFont="1" applyFill="1" applyBorder="1" applyAlignment="1" applyProtection="1">
      <alignment horizontal="left" vertical="top" wrapText="1"/>
    </xf>
    <xf numFmtId="0" fontId="0" fillId="5" borderId="15" xfId="0" applyFont="1" applyFill="1" applyBorder="1" applyAlignment="1" applyProtection="1">
      <alignment horizontal="left" vertical="top" wrapText="1"/>
    </xf>
    <xf numFmtId="0" fontId="0" fillId="0" borderId="38" xfId="0" applyFont="1" applyFill="1" applyBorder="1" applyAlignment="1" applyProtection="1">
      <alignment horizontal="left" vertical="top" wrapText="1"/>
    </xf>
    <xf numFmtId="0" fontId="0" fillId="4" borderId="39" xfId="0" applyFont="1" applyFill="1" applyBorder="1" applyAlignment="1" applyProtection="1">
      <alignment horizontal="left" vertical="top" wrapText="1"/>
    </xf>
    <xf numFmtId="0" fontId="4" fillId="0" borderId="22"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19" xfId="0" applyNumberFormat="1"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14" borderId="22" xfId="0" applyNumberFormat="1" applyFont="1" applyFill="1" applyBorder="1" applyAlignment="1" applyProtection="1">
      <alignment horizontal="left" vertical="top" wrapText="1"/>
    </xf>
    <xf numFmtId="0" fontId="0" fillId="0" borderId="52"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4" borderId="44" xfId="0" applyFill="1" applyBorder="1" applyAlignment="1">
      <alignment horizontal="left" vertical="top" wrapText="1"/>
    </xf>
    <xf numFmtId="0" fontId="0" fillId="5" borderId="44" xfId="0" applyFill="1" applyBorder="1" applyAlignment="1">
      <alignment horizontal="left" vertical="top" wrapText="1"/>
    </xf>
    <xf numFmtId="0" fontId="0" fillId="2" borderId="44" xfId="0" applyFill="1" applyBorder="1" applyAlignment="1">
      <alignment horizontal="left" vertical="top" wrapText="1"/>
    </xf>
    <xf numFmtId="0" fontId="0" fillId="20" borderId="44" xfId="0" applyFill="1" applyBorder="1" applyAlignment="1">
      <alignment horizontal="left" vertical="top" wrapText="1"/>
    </xf>
    <xf numFmtId="0" fontId="0" fillId="17" borderId="44" xfId="0" applyFill="1" applyBorder="1" applyAlignment="1">
      <alignment horizontal="left" vertical="top" wrapText="1"/>
    </xf>
    <xf numFmtId="0" fontId="0" fillId="0" borderId="44" xfId="0" applyBorder="1" applyAlignment="1">
      <alignment horizontal="left"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16" borderId="44" xfId="0" applyFill="1" applyBorder="1" applyAlignment="1">
      <alignment vertical="top" wrapText="1"/>
    </xf>
    <xf numFmtId="0" fontId="13" fillId="11"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17" borderId="15" xfId="0" applyFont="1" applyFill="1" applyBorder="1" applyAlignment="1">
      <alignment horizontal="center" vertical="center" wrapText="1"/>
    </xf>
    <xf numFmtId="0" fontId="0" fillId="14" borderId="0" xfId="0" applyFont="1" applyFill="1" applyAlignment="1" applyProtection="1">
      <alignment horizontal="left" vertical="top" wrapText="1"/>
    </xf>
    <xf numFmtId="0" fontId="0" fillId="14" borderId="0" xfId="0" applyFont="1" applyFill="1" applyAlignment="1" applyProtection="1">
      <alignment horizontal="left" vertical="top"/>
    </xf>
    <xf numFmtId="0" fontId="0" fillId="14" borderId="0" xfId="0" applyFont="1" applyFill="1" applyAlignment="1" applyProtection="1">
      <alignment horizontal="left" vertical="top"/>
    </xf>
    <xf numFmtId="0" fontId="4" fillId="0" borderId="19" xfId="0" applyFont="1" applyFill="1" applyBorder="1" applyAlignment="1" applyProtection="1">
      <alignment horizontal="left" vertical="top" wrapText="1"/>
      <protection locked="0"/>
    </xf>
    <xf numFmtId="0" fontId="0" fillId="14" borderId="59" xfId="0" applyFont="1" applyFill="1" applyBorder="1" applyAlignment="1" applyProtection="1">
      <alignment horizontal="left" vertical="top"/>
    </xf>
    <xf numFmtId="0" fontId="0" fillId="14" borderId="61" xfId="0" applyFont="1" applyFill="1" applyBorder="1" applyAlignment="1" applyProtection="1">
      <alignment horizontal="left" vertical="top"/>
    </xf>
    <xf numFmtId="0" fontId="35" fillId="14" borderId="60" xfId="0" quotePrefix="1" applyFont="1" applyFill="1" applyBorder="1" applyAlignment="1" applyProtection="1">
      <alignment horizontal="left" vertical="top"/>
    </xf>
    <xf numFmtId="0" fontId="36" fillId="14" borderId="60" xfId="0" applyFont="1" applyFill="1" applyBorder="1" applyAlignment="1" applyProtection="1">
      <alignment horizontal="left" vertical="top"/>
    </xf>
    <xf numFmtId="0" fontId="37" fillId="14" borderId="62" xfId="0" applyFont="1" applyFill="1" applyBorder="1" applyAlignment="1" applyProtection="1">
      <alignment horizontal="left" vertical="top"/>
    </xf>
    <xf numFmtId="0" fontId="8" fillId="0" borderId="0" xfId="0" applyFont="1" applyAlignment="1">
      <alignment horizontal="left" vertical="top" wrapText="1"/>
    </xf>
    <xf numFmtId="0" fontId="4" fillId="0" borderId="20" xfId="0" applyFont="1" applyBorder="1" applyAlignment="1" applyProtection="1">
      <alignment horizontal="left" vertical="top" wrapText="1"/>
    </xf>
    <xf numFmtId="0" fontId="8" fillId="0" borderId="63" xfId="0" applyFont="1" applyBorder="1" applyAlignment="1">
      <alignment horizontal="left" vertical="top" wrapText="1"/>
    </xf>
    <xf numFmtId="0" fontId="8" fillId="0" borderId="15" xfId="0" applyFont="1" applyBorder="1" applyAlignment="1">
      <alignment horizontal="left" vertical="top" wrapText="1"/>
    </xf>
    <xf numFmtId="0" fontId="11" fillId="22" borderId="17" xfId="0" applyFont="1" applyFill="1" applyBorder="1" applyAlignment="1">
      <alignment horizontal="left" vertical="top" wrapText="1"/>
    </xf>
    <xf numFmtId="0" fontId="11" fillId="22" borderId="7" xfId="0" applyFont="1" applyFill="1" applyBorder="1" applyAlignment="1">
      <alignment horizontal="left" vertical="top" wrapText="1"/>
    </xf>
    <xf numFmtId="0" fontId="11" fillId="22" borderId="18" xfId="0" applyFont="1" applyFill="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40" xfId="0" applyFont="1" applyBorder="1" applyAlignment="1">
      <alignment horizontal="left" vertical="top" wrapText="1"/>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16" xfId="0" applyFont="1" applyBorder="1" applyAlignment="1">
      <alignment horizontal="left" vertical="top" wrapText="1"/>
    </xf>
    <xf numFmtId="0" fontId="8" fillId="0" borderId="45" xfId="0" applyFont="1" applyBorder="1" applyAlignment="1">
      <alignment horizontal="left" vertical="top" wrapText="1"/>
    </xf>
    <xf numFmtId="0" fontId="8" fillId="0" borderId="64" xfId="0" applyFont="1" applyBorder="1" applyAlignment="1">
      <alignment horizontal="left" vertical="top" wrapText="1"/>
    </xf>
    <xf numFmtId="0" fontId="0" fillId="14"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19" borderId="41" xfId="0" applyFont="1" applyFill="1" applyBorder="1" applyAlignment="1" applyProtection="1">
      <alignment horizontal="left" vertical="top" wrapText="1"/>
    </xf>
    <xf numFmtId="0" fontId="0" fillId="19" borderId="42" xfId="0" applyFont="1" applyFill="1" applyBorder="1" applyAlignment="1" applyProtection="1">
      <alignment horizontal="left" vertical="top" wrapText="1"/>
    </xf>
    <xf numFmtId="0" fontId="0" fillId="19" borderId="43" xfId="0" applyFont="1" applyFill="1" applyBorder="1" applyAlignment="1" applyProtection="1">
      <alignment horizontal="left" vertical="top" wrapText="1"/>
    </xf>
    <xf numFmtId="0" fontId="0" fillId="0" borderId="15" xfId="0" applyFont="1" applyBorder="1" applyAlignment="1" applyProtection="1">
      <alignment horizontal="center" vertical="top"/>
    </xf>
    <xf numFmtId="0" fontId="0" fillId="0" borderId="37" xfId="0" applyFont="1" applyBorder="1" applyAlignment="1" applyProtection="1">
      <alignment horizontal="center" vertical="top"/>
    </xf>
    <xf numFmtId="0" fontId="0" fillId="0" borderId="39" xfId="0" applyFont="1" applyBorder="1" applyAlignment="1" applyProtection="1">
      <alignment horizontal="center" vertical="top"/>
    </xf>
    <xf numFmtId="0" fontId="0" fillId="0" borderId="40" xfId="0" applyFont="1" applyBorder="1" applyAlignment="1" applyProtection="1">
      <alignment horizontal="center" vertical="top"/>
    </xf>
    <xf numFmtId="0" fontId="0" fillId="14" borderId="0" xfId="0" quotePrefix="1" applyFont="1" applyFill="1" applyAlignment="1" applyProtection="1">
      <alignment horizontal="left" vertical="top" wrapText="1"/>
    </xf>
    <xf numFmtId="0" fontId="0" fillId="14" borderId="0" xfId="0" quotePrefix="1" applyFont="1" applyFill="1" applyAlignment="1" applyProtection="1">
      <alignment horizontal="left" vertical="top"/>
    </xf>
    <xf numFmtId="0" fontId="0" fillId="14" borderId="0" xfId="0" applyFont="1" applyFill="1" applyAlignment="1" applyProtection="1">
      <alignment horizontal="left" vertical="center" wrapText="1"/>
    </xf>
    <xf numFmtId="0" fontId="0" fillId="14" borderId="0" xfId="0" applyFont="1" applyFill="1" applyAlignment="1" applyProtection="1">
      <alignment horizontal="left" vertical="top"/>
    </xf>
    <xf numFmtId="0" fontId="2" fillId="21" borderId="50" xfId="0" applyFont="1" applyFill="1" applyBorder="1" applyAlignment="1" applyProtection="1">
      <alignment horizontal="center" vertical="top"/>
    </xf>
    <xf numFmtId="0" fontId="2" fillId="21" borderId="51" xfId="0" applyFont="1" applyFill="1" applyBorder="1" applyAlignment="1" applyProtection="1">
      <alignment horizontal="center" vertical="top"/>
    </xf>
    <xf numFmtId="0" fontId="0" fillId="14" borderId="1" xfId="0" applyFont="1" applyFill="1" applyBorder="1" applyAlignment="1" applyProtection="1">
      <alignment horizontal="left" vertical="top"/>
    </xf>
    <xf numFmtId="0" fontId="0" fillId="14" borderId="45" xfId="0" applyFont="1" applyFill="1" applyBorder="1" applyAlignment="1" applyProtection="1">
      <alignment horizontal="left" vertical="top"/>
    </xf>
    <xf numFmtId="0" fontId="0" fillId="14" borderId="46" xfId="0" applyFont="1" applyFill="1" applyBorder="1" applyAlignment="1" applyProtection="1">
      <alignment horizontal="left" vertical="top"/>
    </xf>
    <xf numFmtId="0" fontId="0" fillId="14" borderId="47" xfId="0" applyFont="1" applyFill="1" applyBorder="1" applyAlignment="1" applyProtection="1">
      <alignment horizontal="left" vertical="top"/>
    </xf>
    <xf numFmtId="0" fontId="0" fillId="14" borderId="48" xfId="0" applyFont="1" applyFill="1" applyBorder="1" applyAlignment="1" applyProtection="1">
      <alignment horizontal="left" vertical="top"/>
    </xf>
    <xf numFmtId="0" fontId="0" fillId="14" borderId="49" xfId="0" applyFont="1" applyFill="1" applyBorder="1" applyAlignment="1" applyProtection="1">
      <alignment horizontal="left" vertical="top"/>
    </xf>
    <xf numFmtId="0" fontId="28" fillId="14" borderId="0" xfId="0" applyFont="1" applyFill="1" applyAlignment="1" applyProtection="1">
      <alignment horizontal="left" vertical="top" wrapText="1"/>
    </xf>
    <xf numFmtId="0" fontId="28" fillId="14" borderId="0" xfId="0" quotePrefix="1" applyFont="1" applyFill="1" applyAlignment="1" applyProtection="1">
      <alignment horizontal="left" vertical="top"/>
    </xf>
    <xf numFmtId="0" fontId="28" fillId="14" borderId="0" xfId="0" quotePrefix="1" applyFont="1" applyFill="1" applyAlignment="1" applyProtection="1">
      <alignment horizontal="left" vertical="top" wrapText="1"/>
    </xf>
    <xf numFmtId="0" fontId="28" fillId="14" borderId="0" xfId="0" quotePrefix="1" applyFont="1" applyFill="1" applyAlignment="1" applyProtection="1">
      <alignment horizontal="left" vertical="center"/>
    </xf>
    <xf numFmtId="0" fontId="28" fillId="14" borderId="0" xfId="0" quotePrefix="1" applyFont="1" applyFill="1" applyAlignment="1" applyProtection="1">
      <alignment horizontal="left" vertical="center" wrapText="1"/>
    </xf>
    <xf numFmtId="0" fontId="22" fillId="14" borderId="19" xfId="0" applyFont="1" applyFill="1" applyBorder="1" applyAlignment="1" applyProtection="1">
      <alignment horizontal="center" vertical="top"/>
    </xf>
    <xf numFmtId="0" fontId="22" fillId="14" borderId="20" xfId="0" applyFont="1" applyFill="1" applyBorder="1" applyAlignment="1" applyProtection="1">
      <alignment horizontal="center" vertical="top"/>
    </xf>
    <xf numFmtId="0" fontId="3" fillId="13" borderId="34" xfId="0" applyFont="1" applyFill="1" applyBorder="1" applyAlignment="1" applyProtection="1">
      <alignment horizontal="center" vertical="top" wrapText="1"/>
    </xf>
    <xf numFmtId="0" fontId="3" fillId="13" borderId="35" xfId="0" applyFont="1" applyFill="1" applyBorder="1" applyAlignment="1" applyProtection="1">
      <alignment horizontal="center" vertical="top" wrapText="1"/>
    </xf>
    <xf numFmtId="0" fontId="2" fillId="21" borderId="2" xfId="0" applyFont="1" applyFill="1" applyBorder="1" applyAlignment="1" applyProtection="1">
      <alignment horizontal="center" vertical="top" wrapText="1"/>
    </xf>
    <xf numFmtId="0" fontId="2" fillId="21" borderId="3" xfId="0" applyFont="1" applyFill="1" applyBorder="1" applyAlignment="1" applyProtection="1">
      <alignment horizontal="center" vertical="top" wrapText="1"/>
    </xf>
    <xf numFmtId="0" fontId="2" fillId="21" borderId="4" xfId="0" applyFont="1" applyFill="1" applyBorder="1" applyAlignment="1" applyProtection="1">
      <alignment horizontal="center" vertical="top" wrapText="1"/>
    </xf>
    <xf numFmtId="0" fontId="2" fillId="14" borderId="0"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22" fillId="14" borderId="0" xfId="0" applyFont="1" applyFill="1" applyBorder="1" applyAlignment="1" applyProtection="1">
      <alignment horizontal="center" vertical="top"/>
    </xf>
    <xf numFmtId="0" fontId="22" fillId="14" borderId="12" xfId="0" applyFont="1" applyFill="1" applyBorder="1" applyAlignment="1" applyProtection="1">
      <alignment horizontal="center" vertical="top"/>
    </xf>
    <xf numFmtId="0" fontId="23" fillId="14" borderId="0" xfId="0" applyFont="1" applyFill="1" applyBorder="1" applyAlignment="1" applyProtection="1">
      <alignment horizontal="center" vertical="top"/>
    </xf>
    <xf numFmtId="0" fontId="23" fillId="14" borderId="12" xfId="0" applyFont="1" applyFill="1" applyBorder="1" applyAlignment="1" applyProtection="1">
      <alignment horizontal="center" vertical="top"/>
    </xf>
    <xf numFmtId="0" fontId="24" fillId="14" borderId="0" xfId="0" applyFont="1" applyFill="1" applyAlignment="1" applyProtection="1">
      <alignment horizontal="center" vertical="top"/>
    </xf>
    <xf numFmtId="0" fontId="0" fillId="19" borderId="55" xfId="0" applyFont="1" applyFill="1" applyBorder="1" applyAlignment="1" applyProtection="1">
      <alignment horizontal="left" vertical="top" wrapText="1"/>
    </xf>
    <xf numFmtId="0" fontId="0" fillId="19" borderId="56" xfId="0" applyFont="1" applyFill="1" applyBorder="1" applyAlignment="1" applyProtection="1">
      <alignment horizontal="left" vertical="top" wrapText="1"/>
    </xf>
    <xf numFmtId="0" fontId="0" fillId="19" borderId="57" xfId="0" applyFont="1" applyFill="1" applyBorder="1" applyAlignment="1" applyProtection="1">
      <alignment horizontal="left" vertical="top" wrapText="1"/>
    </xf>
    <xf numFmtId="0" fontId="0" fillId="14" borderId="15" xfId="0" applyFont="1" applyFill="1" applyBorder="1" applyAlignment="1" applyProtection="1">
      <alignment horizontal="left" vertical="top" wrapText="1"/>
    </xf>
    <xf numFmtId="0" fontId="0" fillId="14" borderId="37" xfId="0" applyFont="1" applyFill="1" applyBorder="1" applyAlignment="1" applyProtection="1">
      <alignment horizontal="left" vertical="top" wrapText="1"/>
    </xf>
    <xf numFmtId="0" fontId="0" fillId="14" borderId="39" xfId="0" applyFont="1" applyFill="1" applyBorder="1" applyAlignment="1" applyProtection="1">
      <alignment horizontal="left" vertical="top" wrapText="1"/>
    </xf>
    <xf numFmtId="0" fontId="0" fillId="14" borderId="40" xfId="0" applyFont="1" applyFill="1" applyBorder="1" applyAlignment="1" applyProtection="1">
      <alignment horizontal="left" vertical="top" wrapText="1"/>
    </xf>
    <xf numFmtId="0" fontId="2" fillId="21" borderId="58" xfId="0" applyFont="1" applyFill="1" applyBorder="1" applyAlignment="1" applyProtection="1">
      <alignment horizontal="center" vertical="top"/>
    </xf>
    <xf numFmtId="0" fontId="7" fillId="14" borderId="0" xfId="0" applyFont="1" applyFill="1" applyAlignment="1">
      <alignment horizontal="center"/>
    </xf>
    <xf numFmtId="0" fontId="8" fillId="14" borderId="24" xfId="0" applyFont="1" applyFill="1" applyBorder="1" applyAlignment="1">
      <alignment horizontal="center" vertical="center"/>
    </xf>
    <xf numFmtId="0" fontId="8" fillId="14" borderId="17" xfId="0" applyFont="1" applyFill="1" applyBorder="1" applyAlignment="1">
      <alignment horizontal="center" vertical="center"/>
    </xf>
    <xf numFmtId="0" fontId="8" fillId="14" borderId="7" xfId="0" applyFont="1" applyFill="1" applyBorder="1" applyAlignment="1">
      <alignment horizontal="center" vertical="center"/>
    </xf>
    <xf numFmtId="0" fontId="8" fillId="14" borderId="18" xfId="0" applyFont="1" applyFill="1" applyBorder="1" applyAlignment="1">
      <alignment horizontal="center" vertical="center"/>
    </xf>
    <xf numFmtId="0" fontId="8" fillId="14" borderId="25" xfId="0" applyFont="1" applyFill="1" applyBorder="1" applyAlignment="1">
      <alignment horizontal="center" vertical="center"/>
    </xf>
    <xf numFmtId="0" fontId="8" fillId="14" borderId="26" xfId="0" applyFont="1" applyFill="1" applyBorder="1" applyAlignment="1">
      <alignment horizontal="center" vertical="center"/>
    </xf>
    <xf numFmtId="0" fontId="8" fillId="14" borderId="21" xfId="0" applyFont="1" applyFill="1" applyBorder="1" applyAlignment="1">
      <alignment horizontal="center" vertical="center"/>
    </xf>
    <xf numFmtId="0" fontId="8" fillId="14" borderId="22" xfId="0" applyFont="1" applyFill="1" applyBorder="1" applyAlignment="1">
      <alignment horizontal="center" vertical="center"/>
    </xf>
    <xf numFmtId="0" fontId="8" fillId="14" borderId="23" xfId="0" applyFont="1" applyFill="1" applyBorder="1" applyAlignment="1">
      <alignment horizontal="center" vertical="center"/>
    </xf>
    <xf numFmtId="0" fontId="8" fillId="14" borderId="27" xfId="0" applyFont="1" applyFill="1" applyBorder="1" applyAlignment="1">
      <alignment horizontal="center" vertical="center"/>
    </xf>
    <xf numFmtId="0" fontId="8" fillId="14" borderId="28" xfId="0" applyFont="1" applyFill="1" applyBorder="1" applyAlignment="1">
      <alignment horizontal="center" vertical="center"/>
    </xf>
    <xf numFmtId="0" fontId="8" fillId="14" borderId="29" xfId="0" applyFont="1" applyFill="1" applyBorder="1" applyAlignment="1">
      <alignment horizontal="center" vertical="center"/>
    </xf>
    <xf numFmtId="0" fontId="8" fillId="14" borderId="19" xfId="0" applyFont="1" applyFill="1" applyBorder="1" applyAlignment="1">
      <alignment horizontal="center" vertical="center"/>
    </xf>
    <xf numFmtId="0" fontId="8" fillId="14" borderId="20" xfId="0" applyFont="1" applyFill="1" applyBorder="1" applyAlignment="1">
      <alignment horizontal="center" vertical="center"/>
    </xf>
    <xf numFmtId="0" fontId="8" fillId="14" borderId="6" xfId="0" applyFont="1" applyFill="1" applyBorder="1" applyAlignment="1">
      <alignment horizontal="center" vertical="center"/>
    </xf>
    <xf numFmtId="0" fontId="8" fillId="14" borderId="11" xfId="0" applyFont="1" applyFill="1" applyBorder="1" applyAlignment="1">
      <alignment horizontal="center" vertical="center"/>
    </xf>
    <xf numFmtId="0" fontId="8"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11" fillId="22" borderId="17" xfId="0" applyFont="1" applyFill="1" applyBorder="1" applyAlignment="1">
      <alignment horizontal="center" vertical="top" wrapText="1"/>
    </xf>
    <xf numFmtId="0" fontId="11" fillId="22" borderId="18" xfId="0" applyFont="1" applyFill="1" applyBorder="1" applyAlignment="1">
      <alignment horizontal="center" vertical="top" wrapText="1"/>
    </xf>
    <xf numFmtId="0" fontId="7" fillId="14" borderId="0" xfId="0" applyFont="1" applyFill="1" applyAlignment="1">
      <alignment horizontal="center" vertical="top" wrapText="1"/>
    </xf>
    <xf numFmtId="0" fontId="8" fillId="14" borderId="12" xfId="0" applyFont="1" applyFill="1" applyBorder="1" applyAlignment="1">
      <alignment horizontal="center" vertical="top"/>
    </xf>
    <xf numFmtId="0" fontId="16" fillId="14" borderId="0" xfId="0" applyFont="1" applyFill="1" applyAlignment="1">
      <alignment horizontal="center" vertical="center" textRotation="90"/>
    </xf>
    <xf numFmtId="0" fontId="14" fillId="14" borderId="0" xfId="0" applyFont="1" applyFill="1" applyAlignment="1">
      <alignment horizontal="center"/>
    </xf>
    <xf numFmtId="0" fontId="15" fillId="0" borderId="16" xfId="0" applyFont="1" applyBorder="1" applyAlignment="1">
      <alignment horizontal="center"/>
    </xf>
    <xf numFmtId="0" fontId="17" fillId="14" borderId="0" xfId="0" applyFont="1" applyFill="1" applyAlignment="1">
      <alignment horizontal="left" wrapText="1"/>
    </xf>
    <xf numFmtId="0" fontId="18" fillId="5" borderId="0" xfId="0" applyFont="1" applyFill="1" applyAlignment="1">
      <alignment horizontal="center" vertical="top" wrapText="1"/>
    </xf>
    <xf numFmtId="0" fontId="6" fillId="16" borderId="34" xfId="0" applyFont="1" applyFill="1" applyBorder="1" applyAlignment="1" applyProtection="1">
      <alignment horizontal="center"/>
      <protection locked="0"/>
    </xf>
    <xf numFmtId="0" fontId="6" fillId="16" borderId="35" xfId="0" applyFont="1" applyFill="1" applyBorder="1" applyAlignment="1" applyProtection="1">
      <alignment horizontal="center"/>
      <protection locked="0"/>
    </xf>
    <xf numFmtId="0" fontId="21" fillId="0" borderId="0" xfId="0" applyFont="1" applyAlignment="1">
      <alignment horizontal="left" wrapText="1"/>
    </xf>
  </cellXfs>
  <cellStyles count="1">
    <cellStyle name="Normal" xfId="0" builtinId="0"/>
  </cellStyles>
  <dxfs count="250">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center"/>
    </dxf>
    <dxf>
      <alignment horizontal="center"/>
    </dxf>
    <dxf>
      <fill>
        <patternFill patternType="solid">
          <bgColor rgb="FFFF0000"/>
        </patternFill>
      </fill>
    </dxf>
    <dxf>
      <fill>
        <patternFill patternType="solid">
          <bgColor rgb="FFFFFF00"/>
        </patternFill>
      </fill>
    </dxf>
    <dxf>
      <fill>
        <patternFill patternType="solid">
          <bgColor rgb="FFFFC000"/>
        </patternFill>
      </fill>
    </dxf>
    <dxf>
      <fill>
        <patternFill patternType="solid">
          <bgColor theme="9" tint="0.59999389629810485"/>
        </patternFill>
      </fill>
    </dxf>
    <dxf>
      <fill>
        <patternFill patternType="solid">
          <bgColor theme="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4"/>
        </patternFill>
      </fill>
    </dxf>
    <dxf>
      <font>
        <b val="0"/>
        <i val="0"/>
        <strike val="0"/>
        <condense val="0"/>
        <extend val="0"/>
        <outline val="0"/>
        <shadow val="0"/>
        <u val="none"/>
        <vertAlign val="baseline"/>
        <sz val="11"/>
        <color theme="1"/>
        <name val="Arial Narrow"/>
        <family val="2"/>
        <scheme val="none"/>
      </font>
      <numFmt numFmtId="0" formatCode="General"/>
      <alignment horizontal="left"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1"/>
        <color theme="1"/>
        <name val="Arial Narrow"/>
        <family val="2"/>
        <scheme val="none"/>
      </font>
      <numFmt numFmtId="0" formatCode="Genera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Narrow"/>
        <family val="2"/>
        <scheme val="none"/>
      </font>
      <numFmt numFmtId="0" formatCode="Genera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Arial Narrow"/>
        <family val="2"/>
        <scheme val="none"/>
      </font>
      <numFmt numFmtId="0" formatCode="General"/>
      <alignment horizontal="left" vertical="top"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dxf>
    <dxf>
      <border>
        <bottom style="thin">
          <color auto="1"/>
        </bottom>
      </border>
    </dxf>
    <dxf>
      <font>
        <b val="0"/>
        <i val="0"/>
        <strike val="0"/>
        <condense val="0"/>
        <extend val="0"/>
        <outline val="0"/>
        <shadow val="0"/>
        <u val="none"/>
        <vertAlign val="baseline"/>
        <sz val="11"/>
        <color theme="1"/>
        <name val="Arial Narrow"/>
        <family val="2"/>
        <scheme val="none"/>
      </font>
      <alignment horizontal="left"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color theme="0"/>
      </font>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b val="0"/>
        <i val="0"/>
        <strike val="0"/>
        <condense val="0"/>
        <extend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numFmt numFmtId="0" formatCode="Genera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9"/>
        <color theme="1"/>
        <name val="Arial Narrow"/>
        <family val="2"/>
        <scheme val="none"/>
      </font>
      <fill>
        <patternFill patternType="none">
          <fgColor indexed="64"/>
          <bgColor auto="1"/>
        </patternFill>
      </fill>
      <alignment horizontal="left" vertical="top" textRotation="0" wrapText="1" indent="0" justifyLastLine="0" shrinkToFit="0" readingOrder="0"/>
      <border diagonalUp="0" diagonalDown="0">
        <left/>
        <right style="medium">
          <color indexed="64"/>
        </right>
        <top/>
        <bottom/>
      </border>
      <protection locked="0" hidden="0"/>
    </dxf>
    <dxf>
      <font>
        <strike val="0"/>
        <outline val="0"/>
        <shadow val="0"/>
        <u val="none"/>
        <vertAlign val="baseline"/>
        <sz val="9"/>
        <color theme="1"/>
        <name val="Arial Narrow"/>
        <family val="2"/>
        <scheme val="none"/>
      </font>
      <numFmt numFmtId="0" formatCode="General"/>
      <fill>
        <patternFill patternType="solid">
          <fgColor indexed="64"/>
          <bgColor theme="4" tint="0.79998168889431442"/>
        </patternFill>
      </fill>
      <alignment horizontal="left" vertical="top" textRotation="0" wrapText="1" indent="0" justifyLastLine="0" shrinkToFit="0" readingOrder="0"/>
      <border diagonalUp="0" diagonalDown="0" outline="0">
        <left style="medium">
          <color indexed="64"/>
        </left>
        <right/>
      </border>
      <protection locked="1"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left/>
        <right style="medium">
          <color indexed="64"/>
        </right>
      </border>
      <protection locked="1"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left/>
        <right style="medium">
          <color indexed="64"/>
        </right>
      </border>
      <protection locked="1"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medium">
          <color indexed="64"/>
        </left>
        <right style="medium">
          <color indexed="64"/>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right style="medium">
          <color indexed="64"/>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medium">
          <color indexed="64"/>
        </left>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thin">
          <color indexed="64"/>
        </left>
        <right style="medium">
          <color indexed="64"/>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thin">
          <color indexed="64"/>
        </left>
        <right style="thin">
          <color indexed="64"/>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thin">
          <color indexed="64"/>
        </left>
        <right style="thin">
          <color indexed="64"/>
        </right>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border diagonalUp="0" diagonalDown="0" outline="0">
        <left style="medium">
          <color indexed="64"/>
        </left>
        <right style="thin">
          <color indexed="64"/>
        </right>
      </border>
      <protection locked="0" hidden="0"/>
    </dxf>
    <dxf>
      <font>
        <strike val="0"/>
        <outline val="0"/>
        <shadow val="0"/>
        <u val="none"/>
        <vertAlign val="baseline"/>
        <sz val="9"/>
        <color theme="1"/>
        <name val="Arial Narrow"/>
        <family val="2"/>
        <scheme val="none"/>
      </font>
      <numFmt numFmtId="0" formatCode="General"/>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font>
        <strike val="0"/>
        <outline val="0"/>
        <shadow val="0"/>
        <u val="none"/>
        <vertAlign val="baseline"/>
        <sz val="9"/>
        <color theme="1"/>
        <name val="Arial Narrow"/>
        <family val="2"/>
        <scheme val="none"/>
      </font>
      <alignment horizontal="left" vertical="top" textRotation="0" wrapText="1" indent="0" justifyLastLine="0" shrinkToFit="0" readingOrder="0"/>
      <protection locked="0" hidden="0"/>
    </dxf>
    <dxf>
      <font>
        <strike val="0"/>
        <outline val="0"/>
        <shadow val="0"/>
        <u val="none"/>
        <vertAlign val="baseline"/>
        <sz val="9"/>
        <color theme="1"/>
        <name val="Arial Narrow"/>
        <family val="2"/>
        <scheme val="none"/>
      </font>
      <alignment horizontal="left" vertical="top" textRotation="0" wrapText="0" indent="0" justifyLastLine="0" shrinkToFit="0" readingOrder="0"/>
      <protection locked="0" hidden="0"/>
    </dxf>
    <dxf>
      <font>
        <color theme="9" tint="-0.24994659260841701"/>
      </font>
    </dxf>
    <dxf>
      <font>
        <color rgb="FFFFC000"/>
      </font>
    </dxf>
    <dxf>
      <font>
        <color rgb="FFFF0000"/>
      </font>
    </dxf>
    <dxf>
      <font>
        <color theme="9" tint="-0.24994659260841701"/>
      </font>
    </dxf>
    <dxf>
      <font>
        <color rgb="FFFFC000"/>
      </font>
    </dxf>
    <dxf>
      <font>
        <color rgb="FFFF0000"/>
      </font>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theme="9"/>
        </patternFill>
      </fill>
    </dxf>
    <dxf>
      <border>
        <horizontal style="hair">
          <color auto="1"/>
        </horizontal>
      </border>
    </dxf>
    <dxf>
      <fill>
        <patternFill>
          <bgColor theme="4" tint="0.79998168889431442"/>
        </patternFill>
      </fill>
    </dxf>
    <dxf>
      <border>
        <left style="thick">
          <color auto="1"/>
        </left>
        <right style="thick">
          <color auto="1"/>
        </right>
        <top style="thick">
          <color auto="1"/>
        </top>
        <bottom style="thick">
          <color auto="1"/>
        </bottom>
        <horizontal style="hair">
          <color auto="1"/>
        </horizontal>
      </border>
    </dxf>
  </dxfs>
  <tableStyles count="2" defaultTableStyle="TableStyleMedium2" defaultPivotStyle="PivotStyleLight16">
    <tableStyle name="Input_Table_Style" pivot="0" count="2">
      <tableStyleElement type="wholeTable" dxfId="249"/>
      <tableStyleElement type="headerRow" dxfId="248"/>
    </tableStyle>
    <tableStyle name="Table Style 1" pivot="0" count="1">
      <tableStyleElement type="wholeTable" dxfId="2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11</xdr:row>
      <xdr:rowOff>61913</xdr:rowOff>
    </xdr:from>
    <xdr:to>
      <xdr:col>13</xdr:col>
      <xdr:colOff>185738</xdr:colOff>
      <xdr:row>18</xdr:row>
      <xdr:rowOff>557213</xdr:rowOff>
    </xdr:to>
    <xdr:pic>
      <xdr:nvPicPr>
        <xdr:cNvPr id="9" name="Picture 8">
          <a:extLst>
            <a:ext uri="{FF2B5EF4-FFF2-40B4-BE49-F238E27FC236}">
              <a16:creationId xmlns:a16="http://schemas.microsoft.com/office/drawing/2014/main" id="{B28AAA78-702D-4779-86E3-72F89FB42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8" y="2757488"/>
          <a:ext cx="5591175" cy="7577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18</xdr:row>
      <xdr:rowOff>590550</xdr:rowOff>
    </xdr:from>
    <xdr:to>
      <xdr:col>13</xdr:col>
      <xdr:colOff>185738</xdr:colOff>
      <xdr:row>25</xdr:row>
      <xdr:rowOff>571500</xdr:rowOff>
    </xdr:to>
    <xdr:pic>
      <xdr:nvPicPr>
        <xdr:cNvPr id="10" name="Picture 9">
          <a:extLst>
            <a:ext uri="{FF2B5EF4-FFF2-40B4-BE49-F238E27FC236}">
              <a16:creationId xmlns:a16="http://schemas.microsoft.com/office/drawing/2014/main" id="{982C5974-6943-4CF7-808E-E43AC34258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788" y="10367963"/>
          <a:ext cx="5591175"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614363</xdr:rowOff>
    </xdr:from>
    <xdr:to>
      <xdr:col>13</xdr:col>
      <xdr:colOff>109537</xdr:colOff>
      <xdr:row>70</xdr:row>
      <xdr:rowOff>128588</xdr:rowOff>
    </xdr:to>
    <xdr:pic>
      <xdr:nvPicPr>
        <xdr:cNvPr id="4" name="Picture 3">
          <a:extLst>
            <a:ext uri="{FF2B5EF4-FFF2-40B4-BE49-F238E27FC236}">
              <a16:creationId xmlns:a16="http://schemas.microsoft.com/office/drawing/2014/main" id="{DCC64489-01C3-4D5E-8529-53DE0FF0CB3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4369713"/>
          <a:ext cx="5719762" cy="366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103</xdr:row>
      <xdr:rowOff>1</xdr:rowOff>
    </xdr:from>
    <xdr:to>
      <xdr:col>13</xdr:col>
      <xdr:colOff>61914</xdr:colOff>
      <xdr:row>131</xdr:row>
      <xdr:rowOff>15959</xdr:rowOff>
    </xdr:to>
    <xdr:pic>
      <xdr:nvPicPr>
        <xdr:cNvPr id="6" name="Picture 5">
          <a:extLst>
            <a:ext uri="{FF2B5EF4-FFF2-40B4-BE49-F238E27FC236}">
              <a16:creationId xmlns:a16="http://schemas.microsoft.com/office/drawing/2014/main" id="{4622976A-4811-4126-844D-644E1BAEB7E3}"/>
            </a:ext>
          </a:extLst>
        </xdr:cNvPr>
        <xdr:cNvPicPr>
          <a:picLocks noChangeAspect="1"/>
        </xdr:cNvPicPr>
      </xdr:nvPicPr>
      <xdr:blipFill>
        <a:blip xmlns:r="http://schemas.openxmlformats.org/officeDocument/2006/relationships" r:embed="rId4"/>
        <a:stretch>
          <a:fillRect/>
        </a:stretch>
      </xdr:blipFill>
      <xdr:spPr>
        <a:xfrm>
          <a:off x="1" y="31003876"/>
          <a:ext cx="5672138" cy="508325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nis Charles" refreshedDate="42706.561869328703" createdVersion="6" refreshedVersion="6" minRefreshableVersion="3" recordCount="100">
  <cacheSource type="worksheet">
    <worksheetSource ref="A2:AH102" sheet="to hide calculation"/>
  </cacheSource>
  <cacheFields count="34">
    <cacheField name="ID" numFmtId="0">
      <sharedItems containsSemiMixedTypes="0" containsString="0" containsNumber="1" containsInteger="1" minValue="1" maxValue="100"/>
    </cacheField>
    <cacheField name="hazard" numFmtId="0">
      <sharedItems containsMixedTypes="1" containsNumber="1" containsInteger="1" minValue="0" maxValue="0"/>
    </cacheField>
    <cacheField name="health cons" numFmtId="0">
      <sharedItems containsMixedTypes="1" containsNumber="1" containsInteger="1" minValue="0" maxValue="0"/>
    </cacheField>
    <cacheField name="R_1" numFmtId="0">
      <sharedItems/>
    </cacheField>
    <cacheField name="R_2" numFmtId="0">
      <sharedItems/>
    </cacheField>
    <cacheField name="R_3" numFmtId="0">
      <sharedItems/>
    </cacheField>
    <cacheField name="R_4" numFmtId="0">
      <sharedItems/>
    </cacheField>
    <cacheField name="R_5" numFmtId="0">
      <sharedItems/>
    </cacheField>
    <cacheField name="R_6" numFmtId="0">
      <sharedItems/>
    </cacheField>
    <cacheField name="R_7" numFmtId="0">
      <sharedItems/>
    </cacheField>
    <cacheField name="R_8" numFmtId="0">
      <sharedItems/>
    </cacheField>
    <cacheField name="R_9" numFmtId="0">
      <sharedItems/>
    </cacheField>
    <cacheField name="R_10" numFmtId="0">
      <sharedItems/>
    </cacheField>
    <cacheField name="R_11" numFmtId="0">
      <sharedItems/>
    </cacheField>
    <cacheField name="R_12" numFmtId="0">
      <sharedItems/>
    </cacheField>
    <cacheField name="R_13" numFmtId="0">
      <sharedItems/>
    </cacheField>
    <cacheField name="R_14" numFmtId="0">
      <sharedItems/>
    </cacheField>
    <cacheField name="R_15" numFmtId="0">
      <sharedItems/>
    </cacheField>
    <cacheField name="R_16" numFmtId="0">
      <sharedItems/>
    </cacheField>
    <cacheField name="R_17" numFmtId="0">
      <sharedItems/>
    </cacheField>
    <cacheField name="R_18" numFmtId="0">
      <sharedItems/>
    </cacheField>
    <cacheField name="R_19" numFmtId="0">
      <sharedItems/>
    </cacheField>
    <cacheField name="R_20" numFmtId="0">
      <sharedItems/>
    </cacheField>
    <cacheField name="R_21" numFmtId="0">
      <sharedItems/>
    </cacheField>
    <cacheField name="R_22" numFmtId="0">
      <sharedItems/>
    </cacheField>
    <cacheField name="R_23" numFmtId="0">
      <sharedItems/>
    </cacheField>
    <cacheField name="R_24" numFmtId="0">
      <sharedItems/>
    </cacheField>
    <cacheField name="R_25" numFmtId="0">
      <sharedItems/>
    </cacheField>
    <cacheField name="Risk level" numFmtId="0">
      <sharedItems count="6">
        <s v="3. Moderate"/>
        <s v="4. High"/>
        <s v="5. Very high"/>
        <s v="2. Low"/>
        <s v="1. Very low"/>
        <s v=""/>
      </sharedItems>
    </cacheField>
    <cacheField name="risk value" numFmtId="0">
      <sharedItems containsMixedTypes="1" containsNumber="1" containsInteger="1" minValue="1" maxValue="5"/>
    </cacheField>
    <cacheField name="Line_label" numFmtId="0">
      <sharedItems count="24">
        <s v="(1) hazard001 =&gt; risk001"/>
        <s v="(2) hazard002 =&gt; risk002"/>
        <s v="(3) hazard003 =&gt; risk003"/>
        <s v="(4) hazard004 =&gt; risk004"/>
        <s v="(5) hazard005 =&gt; risk005"/>
        <s v=""/>
        <s v="(7) hazard014 =&gt; risk014" u="1"/>
        <s v="(21) hazard021 =&gt; risk021" u="1"/>
        <s v="(12) hazard007 =&gt; risk007" u="1"/>
        <s v="(17) hazard005 =&gt; risk005" u="1"/>
        <s v="(13) hazard008 =&gt; risk008" u="1"/>
        <s v="(14) hazard009 =&gt; risk009" u="1"/>
        <s v="(18) hazard007 =&gt; risk007" u="1"/>
        <s v="(19) hazard008 =&gt; risk008" u="1"/>
        <s v="(22) hhhhasas =&gt; sfakmdg/kang" u="1"/>
        <s v="(9) new hazzaaaa =&gt; rkgfsd;/glmlasdfg" u="1"/>
        <s v="(8) test 8 =&gt; riskfsdgfadfa" u="1"/>
        <s v="(16) again new =&gt; again risk" u="1"/>
        <s v="(15) hazard021 =&gt; risk021" u="1"/>
        <s v="(6) new hazard =&gt; risk new" u="1"/>
        <s v="(20) hazard009 =&gt; risk009" u="1"/>
        <s v="(10) again new =&gt; zdgzggggggg ggggggggggg ggggg gggg gggggg gggggg gggggggggg ggggg ggggg" u="1"/>
        <s v="(5) again new =&gt; again risk" u="1"/>
        <s v="(11) hazard005 =&gt; risk005" u="1"/>
      </sharedItems>
    </cacheField>
    <cacheField name="Minimum" numFmtId="0">
      <sharedItems containsMixedTypes="1" containsNumber="1" containsInteger="1" minValue="1" maxValue="1"/>
    </cacheField>
    <cacheField name="additional" numFmtId="0">
      <sharedItems containsMixedTypes="1" containsNumber="1" containsInteger="1" minValue="1" maxValue="1"/>
    </cacheField>
    <cacheField name="Operational"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n v="1"/>
    <s v="hazard001"/>
    <s v="risk001"/>
    <s v=""/>
    <s v=""/>
    <s v=""/>
    <s v=""/>
    <s v=""/>
    <s v=""/>
    <s v=""/>
    <s v=""/>
    <s v=""/>
    <s v=""/>
    <s v=""/>
    <s v=""/>
    <s v="1-"/>
    <s v=""/>
    <s v=""/>
    <s v=""/>
    <s v=""/>
    <s v=""/>
    <s v=""/>
    <s v=""/>
    <s v=""/>
    <s v=""/>
    <s v=""/>
    <s v=""/>
    <s v=""/>
    <x v="0"/>
    <n v="3"/>
    <x v="0"/>
    <n v="1"/>
    <n v="1"/>
    <s v=""/>
  </r>
  <r>
    <n v="2"/>
    <s v="hazard002"/>
    <s v="risk002"/>
    <s v=""/>
    <s v=""/>
    <s v=""/>
    <s v=""/>
    <s v=""/>
    <s v=""/>
    <s v=""/>
    <s v=""/>
    <s v=""/>
    <s v=""/>
    <s v=""/>
    <s v=""/>
    <s v=""/>
    <s v=""/>
    <s v="2-"/>
    <s v=""/>
    <s v=""/>
    <s v=""/>
    <s v=""/>
    <s v=""/>
    <s v=""/>
    <s v=""/>
    <s v=""/>
    <s v=""/>
    <s v=""/>
    <x v="1"/>
    <n v="4"/>
    <x v="1"/>
    <n v="1"/>
    <n v="1"/>
    <n v="1"/>
  </r>
  <r>
    <n v="3"/>
    <s v="hazard003"/>
    <s v="risk003"/>
    <s v=""/>
    <s v=""/>
    <s v=""/>
    <s v=""/>
    <s v=""/>
    <s v=""/>
    <s v=""/>
    <s v=""/>
    <s v=""/>
    <s v=""/>
    <s v=""/>
    <s v=""/>
    <s v=""/>
    <s v=""/>
    <s v=""/>
    <s v=""/>
    <s v=""/>
    <s v=""/>
    <s v=""/>
    <s v="3-"/>
    <s v=""/>
    <s v=""/>
    <s v=""/>
    <s v=""/>
    <s v=""/>
    <x v="2"/>
    <n v="5"/>
    <x v="2"/>
    <n v="1"/>
    <n v="1"/>
    <n v="1"/>
  </r>
  <r>
    <n v="4"/>
    <s v="hazard004"/>
    <s v="risk004"/>
    <s v=""/>
    <s v=""/>
    <s v=""/>
    <s v=""/>
    <s v=""/>
    <s v=""/>
    <s v=""/>
    <s v=""/>
    <s v=""/>
    <s v=""/>
    <s v=""/>
    <s v=""/>
    <s v=""/>
    <s v=""/>
    <s v=""/>
    <s v="4-"/>
    <s v=""/>
    <s v=""/>
    <s v=""/>
    <s v=""/>
    <s v=""/>
    <s v=""/>
    <s v=""/>
    <s v=""/>
    <s v=""/>
    <x v="3"/>
    <n v="2"/>
    <x v="3"/>
    <n v="1"/>
    <s v=""/>
    <s v=""/>
  </r>
  <r>
    <n v="5"/>
    <s v="hazard005"/>
    <s v="risk005"/>
    <s v="5-"/>
    <s v=""/>
    <s v=""/>
    <s v=""/>
    <s v=""/>
    <s v=""/>
    <s v=""/>
    <s v=""/>
    <s v=""/>
    <s v=""/>
    <s v=""/>
    <s v=""/>
    <s v=""/>
    <s v=""/>
    <s v=""/>
    <s v=""/>
    <s v=""/>
    <s v=""/>
    <s v=""/>
    <s v=""/>
    <s v=""/>
    <s v=""/>
    <s v=""/>
    <s v=""/>
    <s v=""/>
    <x v="4"/>
    <n v="1"/>
    <x v="4"/>
    <n v="1"/>
    <s v=""/>
    <s v=""/>
  </r>
  <r>
    <n v="6"/>
    <n v="0"/>
    <n v="0"/>
    <s v=""/>
    <s v=""/>
    <s v=""/>
    <s v=""/>
    <s v=""/>
    <s v=""/>
    <s v=""/>
    <s v=""/>
    <s v=""/>
    <s v=""/>
    <s v=""/>
    <s v=""/>
    <s v=""/>
    <s v=""/>
    <s v=""/>
    <s v=""/>
    <s v=""/>
    <s v=""/>
    <s v=""/>
    <s v=""/>
    <s v=""/>
    <s v=""/>
    <s v=""/>
    <s v=""/>
    <s v=""/>
    <x v="5"/>
    <s v=""/>
    <x v="5"/>
    <s v=""/>
    <s v=""/>
    <s v=""/>
  </r>
  <r>
    <n v="7"/>
    <n v="0"/>
    <n v="0"/>
    <s v=""/>
    <s v=""/>
    <s v=""/>
    <s v=""/>
    <s v=""/>
    <s v=""/>
    <s v=""/>
    <s v=""/>
    <s v=""/>
    <s v=""/>
    <s v=""/>
    <s v=""/>
    <s v=""/>
    <s v=""/>
    <s v=""/>
    <s v=""/>
    <s v=""/>
    <s v=""/>
    <s v=""/>
    <s v=""/>
    <s v=""/>
    <s v=""/>
    <s v=""/>
    <s v=""/>
    <s v=""/>
    <x v="5"/>
    <s v=""/>
    <x v="5"/>
    <s v=""/>
    <s v=""/>
    <s v=""/>
  </r>
  <r>
    <n v="8"/>
    <n v="0"/>
    <n v="0"/>
    <s v=""/>
    <s v=""/>
    <s v=""/>
    <s v=""/>
    <s v=""/>
    <s v=""/>
    <s v=""/>
    <s v=""/>
    <s v=""/>
    <s v=""/>
    <s v=""/>
    <s v=""/>
    <s v=""/>
    <s v=""/>
    <s v=""/>
    <s v=""/>
    <s v=""/>
    <s v=""/>
    <s v=""/>
    <s v=""/>
    <s v=""/>
    <s v=""/>
    <s v=""/>
    <s v=""/>
    <s v=""/>
    <x v="5"/>
    <s v=""/>
    <x v="5"/>
    <s v=""/>
    <s v=""/>
    <s v=""/>
  </r>
  <r>
    <n v="9"/>
    <n v="0"/>
    <n v="0"/>
    <s v=""/>
    <s v=""/>
    <s v=""/>
    <s v=""/>
    <s v=""/>
    <s v=""/>
    <s v=""/>
    <s v=""/>
    <s v=""/>
    <s v=""/>
    <s v=""/>
    <s v=""/>
    <s v=""/>
    <s v=""/>
    <s v=""/>
    <s v=""/>
    <s v=""/>
    <s v=""/>
    <s v=""/>
    <s v=""/>
    <s v=""/>
    <s v=""/>
    <s v=""/>
    <s v=""/>
    <s v=""/>
    <x v="5"/>
    <s v=""/>
    <x v="5"/>
    <s v=""/>
    <s v=""/>
    <s v=""/>
  </r>
  <r>
    <n v="10"/>
    <n v="0"/>
    <n v="0"/>
    <s v=""/>
    <s v=""/>
    <s v=""/>
    <s v=""/>
    <s v=""/>
    <s v=""/>
    <s v=""/>
    <s v=""/>
    <s v=""/>
    <s v=""/>
    <s v=""/>
    <s v=""/>
    <s v=""/>
    <s v=""/>
    <s v=""/>
    <s v=""/>
    <s v=""/>
    <s v=""/>
    <s v=""/>
    <s v=""/>
    <s v=""/>
    <s v=""/>
    <s v=""/>
    <s v=""/>
    <s v=""/>
    <x v="5"/>
    <s v=""/>
    <x v="5"/>
    <s v=""/>
    <s v=""/>
    <s v=""/>
  </r>
  <r>
    <n v="11"/>
    <n v="0"/>
    <n v="0"/>
    <s v=""/>
    <s v=""/>
    <s v=""/>
    <s v=""/>
    <s v=""/>
    <s v=""/>
    <s v=""/>
    <s v=""/>
    <s v=""/>
    <s v=""/>
    <s v=""/>
    <s v=""/>
    <s v=""/>
    <s v=""/>
    <s v=""/>
    <s v=""/>
    <s v=""/>
    <s v=""/>
    <s v=""/>
    <s v=""/>
    <s v=""/>
    <s v=""/>
    <s v=""/>
    <s v=""/>
    <s v=""/>
    <x v="5"/>
    <s v=""/>
    <x v="5"/>
    <s v=""/>
    <s v=""/>
    <s v=""/>
  </r>
  <r>
    <n v="12"/>
    <n v="0"/>
    <n v="0"/>
    <s v=""/>
    <s v=""/>
    <s v=""/>
    <s v=""/>
    <s v=""/>
    <s v=""/>
    <s v=""/>
    <s v=""/>
    <s v=""/>
    <s v=""/>
    <s v=""/>
    <s v=""/>
    <s v=""/>
    <s v=""/>
    <s v=""/>
    <s v=""/>
    <s v=""/>
    <s v=""/>
    <s v=""/>
    <s v=""/>
    <s v=""/>
    <s v=""/>
    <s v=""/>
    <s v=""/>
    <s v=""/>
    <x v="5"/>
    <s v=""/>
    <x v="5"/>
    <s v=""/>
    <s v=""/>
    <s v=""/>
  </r>
  <r>
    <n v="13"/>
    <n v="0"/>
    <n v="0"/>
    <s v=""/>
    <s v=""/>
    <s v=""/>
    <s v=""/>
    <s v=""/>
    <s v=""/>
    <s v=""/>
    <s v=""/>
    <s v=""/>
    <s v=""/>
    <s v=""/>
    <s v=""/>
    <s v=""/>
    <s v=""/>
    <s v=""/>
    <s v=""/>
    <s v=""/>
    <s v=""/>
    <s v=""/>
    <s v=""/>
    <s v=""/>
    <s v=""/>
    <s v=""/>
    <s v=""/>
    <s v=""/>
    <x v="5"/>
    <s v=""/>
    <x v="5"/>
    <s v=""/>
    <s v=""/>
    <s v=""/>
  </r>
  <r>
    <n v="14"/>
    <n v="0"/>
    <n v="0"/>
    <s v=""/>
    <s v=""/>
    <s v=""/>
    <s v=""/>
    <s v=""/>
    <s v=""/>
    <s v=""/>
    <s v=""/>
    <s v=""/>
    <s v=""/>
    <s v=""/>
    <s v=""/>
    <s v=""/>
    <s v=""/>
    <s v=""/>
    <s v=""/>
    <s v=""/>
    <s v=""/>
    <s v=""/>
    <s v=""/>
    <s v=""/>
    <s v=""/>
    <s v=""/>
    <s v=""/>
    <s v=""/>
    <x v="5"/>
    <s v=""/>
    <x v="5"/>
    <s v=""/>
    <s v=""/>
    <s v=""/>
  </r>
  <r>
    <n v="15"/>
    <n v="0"/>
    <n v="0"/>
    <s v=""/>
    <s v=""/>
    <s v=""/>
    <s v=""/>
    <s v=""/>
    <s v=""/>
    <s v=""/>
    <s v=""/>
    <s v=""/>
    <s v=""/>
    <s v=""/>
    <s v=""/>
    <s v=""/>
    <s v=""/>
    <s v=""/>
    <s v=""/>
    <s v=""/>
    <s v=""/>
    <s v=""/>
    <s v=""/>
    <s v=""/>
    <s v=""/>
    <s v=""/>
    <s v=""/>
    <s v=""/>
    <x v="5"/>
    <s v=""/>
    <x v="5"/>
    <s v=""/>
    <s v=""/>
    <s v=""/>
  </r>
  <r>
    <n v="16"/>
    <n v="0"/>
    <n v="0"/>
    <s v=""/>
    <s v=""/>
    <s v=""/>
    <s v=""/>
    <s v=""/>
    <s v=""/>
    <s v=""/>
    <s v=""/>
    <s v=""/>
    <s v=""/>
    <s v=""/>
    <s v=""/>
    <s v=""/>
    <s v=""/>
    <s v=""/>
    <s v=""/>
    <s v=""/>
    <s v=""/>
    <s v=""/>
    <s v=""/>
    <s v=""/>
    <s v=""/>
    <s v=""/>
    <s v=""/>
    <s v=""/>
    <x v="5"/>
    <s v=""/>
    <x v="5"/>
    <s v=""/>
    <s v=""/>
    <s v=""/>
  </r>
  <r>
    <n v="17"/>
    <n v="0"/>
    <n v="0"/>
    <s v=""/>
    <s v=""/>
    <s v=""/>
    <s v=""/>
    <s v=""/>
    <s v=""/>
    <s v=""/>
    <s v=""/>
    <s v=""/>
    <s v=""/>
    <s v=""/>
    <s v=""/>
    <s v=""/>
    <s v=""/>
    <s v=""/>
    <s v=""/>
    <s v=""/>
    <s v=""/>
    <s v=""/>
    <s v=""/>
    <s v=""/>
    <s v=""/>
    <s v=""/>
    <s v=""/>
    <s v=""/>
    <x v="5"/>
    <s v=""/>
    <x v="5"/>
    <s v=""/>
    <s v=""/>
    <s v=""/>
  </r>
  <r>
    <n v="18"/>
    <n v="0"/>
    <n v="0"/>
    <s v=""/>
    <s v=""/>
    <s v=""/>
    <s v=""/>
    <s v=""/>
    <s v=""/>
    <s v=""/>
    <s v=""/>
    <s v=""/>
    <s v=""/>
    <s v=""/>
    <s v=""/>
    <s v=""/>
    <s v=""/>
    <s v=""/>
    <s v=""/>
    <s v=""/>
    <s v=""/>
    <s v=""/>
    <s v=""/>
    <s v=""/>
    <s v=""/>
    <s v=""/>
    <s v=""/>
    <s v=""/>
    <x v="5"/>
    <s v=""/>
    <x v="5"/>
    <s v=""/>
    <s v=""/>
    <s v=""/>
  </r>
  <r>
    <n v="19"/>
    <n v="0"/>
    <n v="0"/>
    <s v=""/>
    <s v=""/>
    <s v=""/>
    <s v=""/>
    <s v=""/>
    <s v=""/>
    <s v=""/>
    <s v=""/>
    <s v=""/>
    <s v=""/>
    <s v=""/>
    <s v=""/>
    <s v=""/>
    <s v=""/>
    <s v=""/>
    <s v=""/>
    <s v=""/>
    <s v=""/>
    <s v=""/>
    <s v=""/>
    <s v=""/>
    <s v=""/>
    <s v=""/>
    <s v=""/>
    <s v=""/>
    <x v="5"/>
    <s v=""/>
    <x v="5"/>
    <s v=""/>
    <s v=""/>
    <s v=""/>
  </r>
  <r>
    <n v="20"/>
    <n v="0"/>
    <n v="0"/>
    <s v=""/>
    <s v=""/>
    <s v=""/>
    <s v=""/>
    <s v=""/>
    <s v=""/>
    <s v=""/>
    <s v=""/>
    <s v=""/>
    <s v=""/>
    <s v=""/>
    <s v=""/>
    <s v=""/>
    <s v=""/>
    <s v=""/>
    <s v=""/>
    <s v=""/>
    <s v=""/>
    <s v=""/>
    <s v=""/>
    <s v=""/>
    <s v=""/>
    <s v=""/>
    <s v=""/>
    <s v=""/>
    <x v="5"/>
    <s v=""/>
    <x v="5"/>
    <s v=""/>
    <s v=""/>
    <s v=""/>
  </r>
  <r>
    <n v="21"/>
    <n v="0"/>
    <n v="0"/>
    <s v=""/>
    <s v=""/>
    <s v=""/>
    <s v=""/>
    <s v=""/>
    <s v=""/>
    <s v=""/>
    <s v=""/>
    <s v=""/>
    <s v=""/>
    <s v=""/>
    <s v=""/>
    <s v=""/>
    <s v=""/>
    <s v=""/>
    <s v=""/>
    <s v=""/>
    <s v=""/>
    <s v=""/>
    <s v=""/>
    <s v=""/>
    <s v=""/>
    <s v=""/>
    <s v=""/>
    <s v=""/>
    <x v="5"/>
    <s v=""/>
    <x v="5"/>
    <s v=""/>
    <s v=""/>
    <s v=""/>
  </r>
  <r>
    <n v="22"/>
    <n v="0"/>
    <n v="0"/>
    <s v=""/>
    <s v=""/>
    <s v=""/>
    <s v=""/>
    <s v=""/>
    <s v=""/>
    <s v=""/>
    <s v=""/>
    <s v=""/>
    <s v=""/>
    <s v=""/>
    <s v=""/>
    <s v=""/>
    <s v=""/>
    <s v=""/>
    <s v=""/>
    <s v=""/>
    <s v=""/>
    <s v=""/>
    <s v=""/>
    <s v=""/>
    <s v=""/>
    <s v=""/>
    <s v=""/>
    <s v=""/>
    <x v="5"/>
    <s v=""/>
    <x v="5"/>
    <s v=""/>
    <s v=""/>
    <s v=""/>
  </r>
  <r>
    <n v="23"/>
    <n v="0"/>
    <n v="0"/>
    <s v=""/>
    <s v=""/>
    <s v=""/>
    <s v=""/>
    <s v=""/>
    <s v=""/>
    <s v=""/>
    <s v=""/>
    <s v=""/>
    <s v=""/>
    <s v=""/>
    <s v=""/>
    <s v=""/>
    <s v=""/>
    <s v=""/>
    <s v=""/>
    <s v=""/>
    <s v=""/>
    <s v=""/>
    <s v=""/>
    <s v=""/>
    <s v=""/>
    <s v=""/>
    <s v=""/>
    <s v=""/>
    <x v="5"/>
    <s v=""/>
    <x v="5"/>
    <s v=""/>
    <s v=""/>
    <s v=""/>
  </r>
  <r>
    <n v="24"/>
    <n v="0"/>
    <n v="0"/>
    <s v=""/>
    <s v=""/>
    <s v=""/>
    <s v=""/>
    <s v=""/>
    <s v=""/>
    <s v=""/>
    <s v=""/>
    <s v=""/>
    <s v=""/>
    <s v=""/>
    <s v=""/>
    <s v=""/>
    <s v=""/>
    <s v=""/>
    <s v=""/>
    <s v=""/>
    <s v=""/>
    <s v=""/>
    <s v=""/>
    <s v=""/>
    <s v=""/>
    <s v=""/>
    <s v=""/>
    <s v=""/>
    <x v="5"/>
    <s v=""/>
    <x v="5"/>
    <s v=""/>
    <s v=""/>
    <s v=""/>
  </r>
  <r>
    <n v="25"/>
    <n v="0"/>
    <n v="0"/>
    <s v=""/>
    <s v=""/>
    <s v=""/>
    <s v=""/>
    <s v=""/>
    <s v=""/>
    <s v=""/>
    <s v=""/>
    <s v=""/>
    <s v=""/>
    <s v=""/>
    <s v=""/>
    <s v=""/>
    <s v=""/>
    <s v=""/>
    <s v=""/>
    <s v=""/>
    <s v=""/>
    <s v=""/>
    <s v=""/>
    <s v=""/>
    <s v=""/>
    <s v=""/>
    <s v=""/>
    <s v=""/>
    <x v="5"/>
    <s v=""/>
    <x v="5"/>
    <s v=""/>
    <s v=""/>
    <s v=""/>
  </r>
  <r>
    <n v="26"/>
    <n v="0"/>
    <n v="0"/>
    <s v=""/>
    <s v=""/>
    <s v=""/>
    <s v=""/>
    <s v=""/>
    <s v=""/>
    <s v=""/>
    <s v=""/>
    <s v=""/>
    <s v=""/>
    <s v=""/>
    <s v=""/>
    <s v=""/>
    <s v=""/>
    <s v=""/>
    <s v=""/>
    <s v=""/>
    <s v=""/>
    <s v=""/>
    <s v=""/>
    <s v=""/>
    <s v=""/>
    <s v=""/>
    <s v=""/>
    <s v=""/>
    <x v="5"/>
    <s v=""/>
    <x v="5"/>
    <s v=""/>
    <s v=""/>
    <s v=""/>
  </r>
  <r>
    <n v="27"/>
    <n v="0"/>
    <n v="0"/>
    <s v=""/>
    <s v=""/>
    <s v=""/>
    <s v=""/>
    <s v=""/>
    <s v=""/>
    <s v=""/>
    <s v=""/>
    <s v=""/>
    <s v=""/>
    <s v=""/>
    <s v=""/>
    <s v=""/>
    <s v=""/>
    <s v=""/>
    <s v=""/>
    <s v=""/>
    <s v=""/>
    <s v=""/>
    <s v=""/>
    <s v=""/>
    <s v=""/>
    <s v=""/>
    <s v=""/>
    <s v=""/>
    <x v="5"/>
    <s v=""/>
    <x v="5"/>
    <s v=""/>
    <s v=""/>
    <s v=""/>
  </r>
  <r>
    <n v="28"/>
    <n v="0"/>
    <n v="0"/>
    <s v=""/>
    <s v=""/>
    <s v=""/>
    <s v=""/>
    <s v=""/>
    <s v=""/>
    <s v=""/>
    <s v=""/>
    <s v=""/>
    <s v=""/>
    <s v=""/>
    <s v=""/>
    <s v=""/>
    <s v=""/>
    <s v=""/>
    <s v=""/>
    <s v=""/>
    <s v=""/>
    <s v=""/>
    <s v=""/>
    <s v=""/>
    <s v=""/>
    <s v=""/>
    <s v=""/>
    <s v=""/>
    <x v="5"/>
    <s v=""/>
    <x v="5"/>
    <s v=""/>
    <s v=""/>
    <s v=""/>
  </r>
  <r>
    <n v="29"/>
    <n v="0"/>
    <n v="0"/>
    <s v=""/>
    <s v=""/>
    <s v=""/>
    <s v=""/>
    <s v=""/>
    <s v=""/>
    <s v=""/>
    <s v=""/>
    <s v=""/>
    <s v=""/>
    <s v=""/>
    <s v=""/>
    <s v=""/>
    <s v=""/>
    <s v=""/>
    <s v=""/>
    <s v=""/>
    <s v=""/>
    <s v=""/>
    <s v=""/>
    <s v=""/>
    <s v=""/>
    <s v=""/>
    <s v=""/>
    <s v=""/>
    <x v="5"/>
    <s v=""/>
    <x v="5"/>
    <s v=""/>
    <s v=""/>
    <s v=""/>
  </r>
  <r>
    <n v="30"/>
    <n v="0"/>
    <n v="0"/>
    <s v=""/>
    <s v=""/>
    <s v=""/>
    <s v=""/>
    <s v=""/>
    <s v=""/>
    <s v=""/>
    <s v=""/>
    <s v=""/>
    <s v=""/>
    <s v=""/>
    <s v=""/>
    <s v=""/>
    <s v=""/>
    <s v=""/>
    <s v=""/>
    <s v=""/>
    <s v=""/>
    <s v=""/>
    <s v=""/>
    <s v=""/>
    <s v=""/>
    <s v=""/>
    <s v=""/>
    <s v=""/>
    <x v="5"/>
    <s v=""/>
    <x v="5"/>
    <s v=""/>
    <s v=""/>
    <s v=""/>
  </r>
  <r>
    <n v="31"/>
    <n v="0"/>
    <n v="0"/>
    <s v=""/>
    <s v=""/>
    <s v=""/>
    <s v=""/>
    <s v=""/>
    <s v=""/>
    <s v=""/>
    <s v=""/>
    <s v=""/>
    <s v=""/>
    <s v=""/>
    <s v=""/>
    <s v=""/>
    <s v=""/>
    <s v=""/>
    <s v=""/>
    <s v=""/>
    <s v=""/>
    <s v=""/>
    <s v=""/>
    <s v=""/>
    <s v=""/>
    <s v=""/>
    <s v=""/>
    <s v=""/>
    <x v="5"/>
    <s v=""/>
    <x v="5"/>
    <s v=""/>
    <s v=""/>
    <s v=""/>
  </r>
  <r>
    <n v="32"/>
    <n v="0"/>
    <n v="0"/>
    <s v=""/>
    <s v=""/>
    <s v=""/>
    <s v=""/>
    <s v=""/>
    <s v=""/>
    <s v=""/>
    <s v=""/>
    <s v=""/>
    <s v=""/>
    <s v=""/>
    <s v=""/>
    <s v=""/>
    <s v=""/>
    <s v=""/>
    <s v=""/>
    <s v=""/>
    <s v=""/>
    <s v=""/>
    <s v=""/>
    <s v=""/>
    <s v=""/>
    <s v=""/>
    <s v=""/>
    <s v=""/>
    <x v="5"/>
    <s v=""/>
    <x v="5"/>
    <s v=""/>
    <s v=""/>
    <s v=""/>
  </r>
  <r>
    <n v="33"/>
    <n v="0"/>
    <n v="0"/>
    <s v=""/>
    <s v=""/>
    <s v=""/>
    <s v=""/>
    <s v=""/>
    <s v=""/>
    <s v=""/>
    <s v=""/>
    <s v=""/>
    <s v=""/>
    <s v=""/>
    <s v=""/>
    <s v=""/>
    <s v=""/>
    <s v=""/>
    <s v=""/>
    <s v=""/>
    <s v=""/>
    <s v=""/>
    <s v=""/>
    <s v=""/>
    <s v=""/>
    <s v=""/>
    <s v=""/>
    <s v=""/>
    <x v="5"/>
    <s v=""/>
    <x v="5"/>
    <s v=""/>
    <s v=""/>
    <s v=""/>
  </r>
  <r>
    <n v="34"/>
    <n v="0"/>
    <n v="0"/>
    <s v=""/>
    <s v=""/>
    <s v=""/>
    <s v=""/>
    <s v=""/>
    <s v=""/>
    <s v=""/>
    <s v=""/>
    <s v=""/>
    <s v=""/>
    <s v=""/>
    <s v=""/>
    <s v=""/>
    <s v=""/>
    <s v=""/>
    <s v=""/>
    <s v=""/>
    <s v=""/>
    <s v=""/>
    <s v=""/>
    <s v=""/>
    <s v=""/>
    <s v=""/>
    <s v=""/>
    <s v=""/>
    <x v="5"/>
    <s v=""/>
    <x v="5"/>
    <s v=""/>
    <s v=""/>
    <s v=""/>
  </r>
  <r>
    <n v="35"/>
    <n v="0"/>
    <n v="0"/>
    <s v=""/>
    <s v=""/>
    <s v=""/>
    <s v=""/>
    <s v=""/>
    <s v=""/>
    <s v=""/>
    <s v=""/>
    <s v=""/>
    <s v=""/>
    <s v=""/>
    <s v=""/>
    <s v=""/>
    <s v=""/>
    <s v=""/>
    <s v=""/>
    <s v=""/>
    <s v=""/>
    <s v=""/>
    <s v=""/>
    <s v=""/>
    <s v=""/>
    <s v=""/>
    <s v=""/>
    <s v=""/>
    <x v="5"/>
    <s v=""/>
    <x v="5"/>
    <s v=""/>
    <s v=""/>
    <s v=""/>
  </r>
  <r>
    <n v="36"/>
    <n v="0"/>
    <n v="0"/>
    <s v=""/>
    <s v=""/>
    <s v=""/>
    <s v=""/>
    <s v=""/>
    <s v=""/>
    <s v=""/>
    <s v=""/>
    <s v=""/>
    <s v=""/>
    <s v=""/>
    <s v=""/>
    <s v=""/>
    <s v=""/>
    <s v=""/>
    <s v=""/>
    <s v=""/>
    <s v=""/>
    <s v=""/>
    <s v=""/>
    <s v=""/>
    <s v=""/>
    <s v=""/>
    <s v=""/>
    <s v=""/>
    <x v="5"/>
    <s v=""/>
    <x v="5"/>
    <s v=""/>
    <s v=""/>
    <s v=""/>
  </r>
  <r>
    <n v="37"/>
    <n v="0"/>
    <n v="0"/>
    <s v=""/>
    <s v=""/>
    <s v=""/>
    <s v=""/>
    <s v=""/>
    <s v=""/>
    <s v=""/>
    <s v=""/>
    <s v=""/>
    <s v=""/>
    <s v=""/>
    <s v=""/>
    <s v=""/>
    <s v=""/>
    <s v=""/>
    <s v=""/>
    <s v=""/>
    <s v=""/>
    <s v=""/>
    <s v=""/>
    <s v=""/>
    <s v=""/>
    <s v=""/>
    <s v=""/>
    <s v=""/>
    <x v="5"/>
    <s v=""/>
    <x v="5"/>
    <s v=""/>
    <s v=""/>
    <s v=""/>
  </r>
  <r>
    <n v="38"/>
    <n v="0"/>
    <n v="0"/>
    <s v=""/>
    <s v=""/>
    <s v=""/>
    <s v=""/>
    <s v=""/>
    <s v=""/>
    <s v=""/>
    <s v=""/>
    <s v=""/>
    <s v=""/>
    <s v=""/>
    <s v=""/>
    <s v=""/>
    <s v=""/>
    <s v=""/>
    <s v=""/>
    <s v=""/>
    <s v=""/>
    <s v=""/>
    <s v=""/>
    <s v=""/>
    <s v=""/>
    <s v=""/>
    <s v=""/>
    <s v=""/>
    <x v="5"/>
    <s v=""/>
    <x v="5"/>
    <s v=""/>
    <s v=""/>
    <s v=""/>
  </r>
  <r>
    <n v="39"/>
    <n v="0"/>
    <n v="0"/>
    <s v=""/>
    <s v=""/>
    <s v=""/>
    <s v=""/>
    <s v=""/>
    <s v=""/>
    <s v=""/>
    <s v=""/>
    <s v=""/>
    <s v=""/>
    <s v=""/>
    <s v=""/>
    <s v=""/>
    <s v=""/>
    <s v=""/>
    <s v=""/>
    <s v=""/>
    <s v=""/>
    <s v=""/>
    <s v=""/>
    <s v=""/>
    <s v=""/>
    <s v=""/>
    <s v=""/>
    <s v=""/>
    <x v="5"/>
    <s v=""/>
    <x v="5"/>
    <s v=""/>
    <s v=""/>
    <s v=""/>
  </r>
  <r>
    <n v="40"/>
    <n v="0"/>
    <n v="0"/>
    <s v=""/>
    <s v=""/>
    <s v=""/>
    <s v=""/>
    <s v=""/>
    <s v=""/>
    <s v=""/>
    <s v=""/>
    <s v=""/>
    <s v=""/>
    <s v=""/>
    <s v=""/>
    <s v=""/>
    <s v=""/>
    <s v=""/>
    <s v=""/>
    <s v=""/>
    <s v=""/>
    <s v=""/>
    <s v=""/>
    <s v=""/>
    <s v=""/>
    <s v=""/>
    <s v=""/>
    <s v=""/>
    <x v="5"/>
    <s v=""/>
    <x v="5"/>
    <s v=""/>
    <s v=""/>
    <s v=""/>
  </r>
  <r>
    <n v="41"/>
    <n v="0"/>
    <n v="0"/>
    <s v=""/>
    <s v=""/>
    <s v=""/>
    <s v=""/>
    <s v=""/>
    <s v=""/>
    <s v=""/>
    <s v=""/>
    <s v=""/>
    <s v=""/>
    <s v=""/>
    <s v=""/>
    <s v=""/>
    <s v=""/>
    <s v=""/>
    <s v=""/>
    <s v=""/>
    <s v=""/>
    <s v=""/>
    <s v=""/>
    <s v=""/>
    <s v=""/>
    <s v=""/>
    <s v=""/>
    <s v=""/>
    <x v="5"/>
    <s v=""/>
    <x v="5"/>
    <s v=""/>
    <s v=""/>
    <s v=""/>
  </r>
  <r>
    <n v="42"/>
    <n v="0"/>
    <n v="0"/>
    <s v=""/>
    <s v=""/>
    <s v=""/>
    <s v=""/>
    <s v=""/>
    <s v=""/>
    <s v=""/>
    <s v=""/>
    <s v=""/>
    <s v=""/>
    <s v=""/>
    <s v=""/>
    <s v=""/>
    <s v=""/>
    <s v=""/>
    <s v=""/>
    <s v=""/>
    <s v=""/>
    <s v=""/>
    <s v=""/>
    <s v=""/>
    <s v=""/>
    <s v=""/>
    <s v=""/>
    <s v=""/>
    <x v="5"/>
    <s v=""/>
    <x v="5"/>
    <s v=""/>
    <s v=""/>
    <s v=""/>
  </r>
  <r>
    <n v="43"/>
    <n v="0"/>
    <n v="0"/>
    <s v=""/>
    <s v=""/>
    <s v=""/>
    <s v=""/>
    <s v=""/>
    <s v=""/>
    <s v=""/>
    <s v=""/>
    <s v=""/>
    <s v=""/>
    <s v=""/>
    <s v=""/>
    <s v=""/>
    <s v=""/>
    <s v=""/>
    <s v=""/>
    <s v=""/>
    <s v=""/>
    <s v=""/>
    <s v=""/>
    <s v=""/>
    <s v=""/>
    <s v=""/>
    <s v=""/>
    <s v=""/>
    <x v="5"/>
    <s v=""/>
    <x v="5"/>
    <s v=""/>
    <s v=""/>
    <s v=""/>
  </r>
  <r>
    <n v="44"/>
    <n v="0"/>
    <n v="0"/>
    <s v=""/>
    <s v=""/>
    <s v=""/>
    <s v=""/>
    <s v=""/>
    <s v=""/>
    <s v=""/>
    <s v=""/>
    <s v=""/>
    <s v=""/>
    <s v=""/>
    <s v=""/>
    <s v=""/>
    <s v=""/>
    <s v=""/>
    <s v=""/>
    <s v=""/>
    <s v=""/>
    <s v=""/>
    <s v=""/>
    <s v=""/>
    <s v=""/>
    <s v=""/>
    <s v=""/>
    <s v=""/>
    <x v="5"/>
    <s v=""/>
    <x v="5"/>
    <s v=""/>
    <s v=""/>
    <s v=""/>
  </r>
  <r>
    <n v="45"/>
    <n v="0"/>
    <n v="0"/>
    <s v=""/>
    <s v=""/>
    <s v=""/>
    <s v=""/>
    <s v=""/>
    <s v=""/>
    <s v=""/>
    <s v=""/>
    <s v=""/>
    <s v=""/>
    <s v=""/>
    <s v=""/>
    <s v=""/>
    <s v=""/>
    <s v=""/>
    <s v=""/>
    <s v=""/>
    <s v=""/>
    <s v=""/>
    <s v=""/>
    <s v=""/>
    <s v=""/>
    <s v=""/>
    <s v=""/>
    <s v=""/>
    <x v="5"/>
    <s v=""/>
    <x v="5"/>
    <s v=""/>
    <s v=""/>
    <s v=""/>
  </r>
  <r>
    <n v="46"/>
    <n v="0"/>
    <n v="0"/>
    <s v=""/>
    <s v=""/>
    <s v=""/>
    <s v=""/>
    <s v=""/>
    <s v=""/>
    <s v=""/>
    <s v=""/>
    <s v=""/>
    <s v=""/>
    <s v=""/>
    <s v=""/>
    <s v=""/>
    <s v=""/>
    <s v=""/>
    <s v=""/>
    <s v=""/>
    <s v=""/>
    <s v=""/>
    <s v=""/>
    <s v=""/>
    <s v=""/>
    <s v=""/>
    <s v=""/>
    <s v=""/>
    <x v="5"/>
    <s v=""/>
    <x v="5"/>
    <s v=""/>
    <s v=""/>
    <s v=""/>
  </r>
  <r>
    <n v="47"/>
    <n v="0"/>
    <n v="0"/>
    <s v=""/>
    <s v=""/>
    <s v=""/>
    <s v=""/>
    <s v=""/>
    <s v=""/>
    <s v=""/>
    <s v=""/>
    <s v=""/>
    <s v=""/>
    <s v=""/>
    <s v=""/>
    <s v=""/>
    <s v=""/>
    <s v=""/>
    <s v=""/>
    <s v=""/>
    <s v=""/>
    <s v=""/>
    <s v=""/>
    <s v=""/>
    <s v=""/>
    <s v=""/>
    <s v=""/>
    <s v=""/>
    <x v="5"/>
    <s v=""/>
    <x v="5"/>
    <s v=""/>
    <s v=""/>
    <s v=""/>
  </r>
  <r>
    <n v="48"/>
    <n v="0"/>
    <n v="0"/>
    <s v=""/>
    <s v=""/>
    <s v=""/>
    <s v=""/>
    <s v=""/>
    <s v=""/>
    <s v=""/>
    <s v=""/>
    <s v=""/>
    <s v=""/>
    <s v=""/>
    <s v=""/>
    <s v=""/>
    <s v=""/>
    <s v=""/>
    <s v=""/>
    <s v=""/>
    <s v=""/>
    <s v=""/>
    <s v=""/>
    <s v=""/>
    <s v=""/>
    <s v=""/>
    <s v=""/>
    <s v=""/>
    <x v="5"/>
    <s v=""/>
    <x v="5"/>
    <s v=""/>
    <s v=""/>
    <s v=""/>
  </r>
  <r>
    <n v="49"/>
    <n v="0"/>
    <n v="0"/>
    <s v=""/>
    <s v=""/>
    <s v=""/>
    <s v=""/>
    <s v=""/>
    <s v=""/>
    <s v=""/>
    <s v=""/>
    <s v=""/>
    <s v=""/>
    <s v=""/>
    <s v=""/>
    <s v=""/>
    <s v=""/>
    <s v=""/>
    <s v=""/>
    <s v=""/>
    <s v=""/>
    <s v=""/>
    <s v=""/>
    <s v=""/>
    <s v=""/>
    <s v=""/>
    <s v=""/>
    <s v=""/>
    <x v="5"/>
    <s v=""/>
    <x v="5"/>
    <s v=""/>
    <s v=""/>
    <s v=""/>
  </r>
  <r>
    <n v="50"/>
    <n v="0"/>
    <n v="0"/>
    <s v=""/>
    <s v=""/>
    <s v=""/>
    <s v=""/>
    <s v=""/>
    <s v=""/>
    <s v=""/>
    <s v=""/>
    <s v=""/>
    <s v=""/>
    <s v=""/>
    <s v=""/>
    <s v=""/>
    <s v=""/>
    <s v=""/>
    <s v=""/>
    <s v=""/>
    <s v=""/>
    <s v=""/>
    <s v=""/>
    <s v=""/>
    <s v=""/>
    <s v=""/>
    <s v=""/>
    <s v=""/>
    <x v="5"/>
    <s v=""/>
    <x v="5"/>
    <s v=""/>
    <s v=""/>
    <s v=""/>
  </r>
  <r>
    <n v="51"/>
    <n v="0"/>
    <n v="0"/>
    <s v=""/>
    <s v=""/>
    <s v=""/>
    <s v=""/>
    <s v=""/>
    <s v=""/>
    <s v=""/>
    <s v=""/>
    <s v=""/>
    <s v=""/>
    <s v=""/>
    <s v=""/>
    <s v=""/>
    <s v=""/>
    <s v=""/>
    <s v=""/>
    <s v=""/>
    <s v=""/>
    <s v=""/>
    <s v=""/>
    <s v=""/>
    <s v=""/>
    <s v=""/>
    <s v=""/>
    <s v=""/>
    <x v="5"/>
    <s v=""/>
    <x v="5"/>
    <s v=""/>
    <s v=""/>
    <s v=""/>
  </r>
  <r>
    <n v="52"/>
    <n v="0"/>
    <n v="0"/>
    <s v=""/>
    <s v=""/>
    <s v=""/>
    <s v=""/>
    <s v=""/>
    <s v=""/>
    <s v=""/>
    <s v=""/>
    <s v=""/>
    <s v=""/>
    <s v=""/>
    <s v=""/>
    <s v=""/>
    <s v=""/>
    <s v=""/>
    <s v=""/>
    <s v=""/>
    <s v=""/>
    <s v=""/>
    <s v=""/>
    <s v=""/>
    <s v=""/>
    <s v=""/>
    <s v=""/>
    <s v=""/>
    <x v="5"/>
    <s v=""/>
    <x v="5"/>
    <s v=""/>
    <s v=""/>
    <s v=""/>
  </r>
  <r>
    <n v="53"/>
    <n v="0"/>
    <n v="0"/>
    <s v=""/>
    <s v=""/>
    <s v=""/>
    <s v=""/>
    <s v=""/>
    <s v=""/>
    <s v=""/>
    <s v=""/>
    <s v=""/>
    <s v=""/>
    <s v=""/>
    <s v=""/>
    <s v=""/>
    <s v=""/>
    <s v=""/>
    <s v=""/>
    <s v=""/>
    <s v=""/>
    <s v=""/>
    <s v=""/>
    <s v=""/>
    <s v=""/>
    <s v=""/>
    <s v=""/>
    <s v=""/>
    <x v="5"/>
    <s v=""/>
    <x v="5"/>
    <s v=""/>
    <s v=""/>
    <s v=""/>
  </r>
  <r>
    <n v="54"/>
    <n v="0"/>
    <n v="0"/>
    <s v=""/>
    <s v=""/>
    <s v=""/>
    <s v=""/>
    <s v=""/>
    <s v=""/>
    <s v=""/>
    <s v=""/>
    <s v=""/>
    <s v=""/>
    <s v=""/>
    <s v=""/>
    <s v=""/>
    <s v=""/>
    <s v=""/>
    <s v=""/>
    <s v=""/>
    <s v=""/>
    <s v=""/>
    <s v=""/>
    <s v=""/>
    <s v=""/>
    <s v=""/>
    <s v=""/>
    <s v=""/>
    <x v="5"/>
    <s v=""/>
    <x v="5"/>
    <s v=""/>
    <s v=""/>
    <s v=""/>
  </r>
  <r>
    <n v="55"/>
    <n v="0"/>
    <n v="0"/>
    <s v=""/>
    <s v=""/>
    <s v=""/>
    <s v=""/>
    <s v=""/>
    <s v=""/>
    <s v=""/>
    <s v=""/>
    <s v=""/>
    <s v=""/>
    <s v=""/>
    <s v=""/>
    <s v=""/>
    <s v=""/>
    <s v=""/>
    <s v=""/>
    <s v=""/>
    <s v=""/>
    <s v=""/>
    <s v=""/>
    <s v=""/>
    <s v=""/>
    <s v=""/>
    <s v=""/>
    <s v=""/>
    <x v="5"/>
    <s v=""/>
    <x v="5"/>
    <s v=""/>
    <s v=""/>
    <s v=""/>
  </r>
  <r>
    <n v="56"/>
    <n v="0"/>
    <n v="0"/>
    <s v=""/>
    <s v=""/>
    <s v=""/>
    <s v=""/>
    <s v=""/>
    <s v=""/>
    <s v=""/>
    <s v=""/>
    <s v=""/>
    <s v=""/>
    <s v=""/>
    <s v=""/>
    <s v=""/>
    <s v=""/>
    <s v=""/>
    <s v=""/>
    <s v=""/>
    <s v=""/>
    <s v=""/>
    <s v=""/>
    <s v=""/>
    <s v=""/>
    <s v=""/>
    <s v=""/>
    <s v=""/>
    <x v="5"/>
    <s v=""/>
    <x v="5"/>
    <s v=""/>
    <s v=""/>
    <s v=""/>
  </r>
  <r>
    <n v="57"/>
    <n v="0"/>
    <n v="0"/>
    <s v=""/>
    <s v=""/>
    <s v=""/>
    <s v=""/>
    <s v=""/>
    <s v=""/>
    <s v=""/>
    <s v=""/>
    <s v=""/>
    <s v=""/>
    <s v=""/>
    <s v=""/>
    <s v=""/>
    <s v=""/>
    <s v=""/>
    <s v=""/>
    <s v=""/>
    <s v=""/>
    <s v=""/>
    <s v=""/>
    <s v=""/>
    <s v=""/>
    <s v=""/>
    <s v=""/>
    <s v=""/>
    <x v="5"/>
    <s v=""/>
    <x v="5"/>
    <s v=""/>
    <s v=""/>
    <s v=""/>
  </r>
  <r>
    <n v="58"/>
    <n v="0"/>
    <n v="0"/>
    <s v=""/>
    <s v=""/>
    <s v=""/>
    <s v=""/>
    <s v=""/>
    <s v=""/>
    <s v=""/>
    <s v=""/>
    <s v=""/>
    <s v=""/>
    <s v=""/>
    <s v=""/>
    <s v=""/>
    <s v=""/>
    <s v=""/>
    <s v=""/>
    <s v=""/>
    <s v=""/>
    <s v=""/>
    <s v=""/>
    <s v=""/>
    <s v=""/>
    <s v=""/>
    <s v=""/>
    <s v=""/>
    <x v="5"/>
    <s v=""/>
    <x v="5"/>
    <s v=""/>
    <s v=""/>
    <s v=""/>
  </r>
  <r>
    <n v="59"/>
    <n v="0"/>
    <n v="0"/>
    <s v=""/>
    <s v=""/>
    <s v=""/>
    <s v=""/>
    <s v=""/>
    <s v=""/>
    <s v=""/>
    <s v=""/>
    <s v=""/>
    <s v=""/>
    <s v=""/>
    <s v=""/>
    <s v=""/>
    <s v=""/>
    <s v=""/>
    <s v=""/>
    <s v=""/>
    <s v=""/>
    <s v=""/>
    <s v=""/>
    <s v=""/>
    <s v=""/>
    <s v=""/>
    <s v=""/>
    <s v=""/>
    <x v="5"/>
    <s v=""/>
    <x v="5"/>
    <s v=""/>
    <s v=""/>
    <s v=""/>
  </r>
  <r>
    <n v="60"/>
    <n v="0"/>
    <n v="0"/>
    <s v=""/>
    <s v=""/>
    <s v=""/>
    <s v=""/>
    <s v=""/>
    <s v=""/>
    <s v=""/>
    <s v=""/>
    <s v=""/>
    <s v=""/>
    <s v=""/>
    <s v=""/>
    <s v=""/>
    <s v=""/>
    <s v=""/>
    <s v=""/>
    <s v=""/>
    <s v=""/>
    <s v=""/>
    <s v=""/>
    <s v=""/>
    <s v=""/>
    <s v=""/>
    <s v=""/>
    <s v=""/>
    <x v="5"/>
    <s v=""/>
    <x v="5"/>
    <s v=""/>
    <s v=""/>
    <s v=""/>
  </r>
  <r>
    <n v="61"/>
    <n v="0"/>
    <n v="0"/>
    <s v=""/>
    <s v=""/>
    <s v=""/>
    <s v=""/>
    <s v=""/>
    <s v=""/>
    <s v=""/>
    <s v=""/>
    <s v=""/>
    <s v=""/>
    <s v=""/>
    <s v=""/>
    <s v=""/>
    <s v=""/>
    <s v=""/>
    <s v=""/>
    <s v=""/>
    <s v=""/>
    <s v=""/>
    <s v=""/>
    <s v=""/>
    <s v=""/>
    <s v=""/>
    <s v=""/>
    <s v=""/>
    <x v="5"/>
    <s v=""/>
    <x v="5"/>
    <s v=""/>
    <s v=""/>
    <s v=""/>
  </r>
  <r>
    <n v="62"/>
    <n v="0"/>
    <n v="0"/>
    <s v=""/>
    <s v=""/>
    <s v=""/>
    <s v=""/>
    <s v=""/>
    <s v=""/>
    <s v=""/>
    <s v=""/>
    <s v=""/>
    <s v=""/>
    <s v=""/>
    <s v=""/>
    <s v=""/>
    <s v=""/>
    <s v=""/>
    <s v=""/>
    <s v=""/>
    <s v=""/>
    <s v=""/>
    <s v=""/>
    <s v=""/>
    <s v=""/>
    <s v=""/>
    <s v=""/>
    <s v=""/>
    <x v="5"/>
    <s v=""/>
    <x v="5"/>
    <s v=""/>
    <s v=""/>
    <s v=""/>
  </r>
  <r>
    <n v="63"/>
    <n v="0"/>
    <n v="0"/>
    <s v=""/>
    <s v=""/>
    <s v=""/>
    <s v=""/>
    <s v=""/>
    <s v=""/>
    <s v=""/>
    <s v=""/>
    <s v=""/>
    <s v=""/>
    <s v=""/>
    <s v=""/>
    <s v=""/>
    <s v=""/>
    <s v=""/>
    <s v=""/>
    <s v=""/>
    <s v=""/>
    <s v=""/>
    <s v=""/>
    <s v=""/>
    <s v=""/>
    <s v=""/>
    <s v=""/>
    <s v=""/>
    <x v="5"/>
    <s v=""/>
    <x v="5"/>
    <s v=""/>
    <s v=""/>
    <s v=""/>
  </r>
  <r>
    <n v="64"/>
    <n v="0"/>
    <n v="0"/>
    <s v=""/>
    <s v=""/>
    <s v=""/>
    <s v=""/>
    <s v=""/>
    <s v=""/>
    <s v=""/>
    <s v=""/>
    <s v=""/>
    <s v=""/>
    <s v=""/>
    <s v=""/>
    <s v=""/>
    <s v=""/>
    <s v=""/>
    <s v=""/>
    <s v=""/>
    <s v=""/>
    <s v=""/>
    <s v=""/>
    <s v=""/>
    <s v=""/>
    <s v=""/>
    <s v=""/>
    <s v=""/>
    <x v="5"/>
    <s v=""/>
    <x v="5"/>
    <s v=""/>
    <s v=""/>
    <s v=""/>
  </r>
  <r>
    <n v="65"/>
    <n v="0"/>
    <n v="0"/>
    <s v=""/>
    <s v=""/>
    <s v=""/>
    <s v=""/>
    <s v=""/>
    <s v=""/>
    <s v=""/>
    <s v=""/>
    <s v=""/>
    <s v=""/>
    <s v=""/>
    <s v=""/>
    <s v=""/>
    <s v=""/>
    <s v=""/>
    <s v=""/>
    <s v=""/>
    <s v=""/>
    <s v=""/>
    <s v=""/>
    <s v=""/>
    <s v=""/>
    <s v=""/>
    <s v=""/>
    <s v=""/>
    <x v="5"/>
    <s v=""/>
    <x v="5"/>
    <s v=""/>
    <s v=""/>
    <s v=""/>
  </r>
  <r>
    <n v="66"/>
    <n v="0"/>
    <n v="0"/>
    <s v=""/>
    <s v=""/>
    <s v=""/>
    <s v=""/>
    <s v=""/>
    <s v=""/>
    <s v=""/>
    <s v=""/>
    <s v=""/>
    <s v=""/>
    <s v=""/>
    <s v=""/>
    <s v=""/>
    <s v=""/>
    <s v=""/>
    <s v=""/>
    <s v=""/>
    <s v=""/>
    <s v=""/>
    <s v=""/>
    <s v=""/>
    <s v=""/>
    <s v=""/>
    <s v=""/>
    <s v=""/>
    <x v="5"/>
    <s v=""/>
    <x v="5"/>
    <s v=""/>
    <s v=""/>
    <s v=""/>
  </r>
  <r>
    <n v="67"/>
    <n v="0"/>
    <n v="0"/>
    <s v=""/>
    <s v=""/>
    <s v=""/>
    <s v=""/>
    <s v=""/>
    <s v=""/>
    <s v=""/>
    <s v=""/>
    <s v=""/>
    <s v=""/>
    <s v=""/>
    <s v=""/>
    <s v=""/>
    <s v=""/>
    <s v=""/>
    <s v=""/>
    <s v=""/>
    <s v=""/>
    <s v=""/>
    <s v=""/>
    <s v=""/>
    <s v=""/>
    <s v=""/>
    <s v=""/>
    <s v=""/>
    <x v="5"/>
    <s v=""/>
    <x v="5"/>
    <s v=""/>
    <s v=""/>
    <s v=""/>
  </r>
  <r>
    <n v="68"/>
    <n v="0"/>
    <n v="0"/>
    <s v=""/>
    <s v=""/>
    <s v=""/>
    <s v=""/>
    <s v=""/>
    <s v=""/>
    <s v=""/>
    <s v=""/>
    <s v=""/>
    <s v=""/>
    <s v=""/>
    <s v=""/>
    <s v=""/>
    <s v=""/>
    <s v=""/>
    <s v=""/>
    <s v=""/>
    <s v=""/>
    <s v=""/>
    <s v=""/>
    <s v=""/>
    <s v=""/>
    <s v=""/>
    <s v=""/>
    <s v=""/>
    <x v="5"/>
    <s v=""/>
    <x v="5"/>
    <s v=""/>
    <s v=""/>
    <s v=""/>
  </r>
  <r>
    <n v="69"/>
    <n v="0"/>
    <n v="0"/>
    <s v=""/>
    <s v=""/>
    <s v=""/>
    <s v=""/>
    <s v=""/>
    <s v=""/>
    <s v=""/>
    <s v=""/>
    <s v=""/>
    <s v=""/>
    <s v=""/>
    <s v=""/>
    <s v=""/>
    <s v=""/>
    <s v=""/>
    <s v=""/>
    <s v=""/>
    <s v=""/>
    <s v=""/>
    <s v=""/>
    <s v=""/>
    <s v=""/>
    <s v=""/>
    <s v=""/>
    <s v=""/>
    <x v="5"/>
    <s v=""/>
    <x v="5"/>
    <s v=""/>
    <s v=""/>
    <s v=""/>
  </r>
  <r>
    <n v="70"/>
    <n v="0"/>
    <n v="0"/>
    <s v=""/>
    <s v=""/>
    <s v=""/>
    <s v=""/>
    <s v=""/>
    <s v=""/>
    <s v=""/>
    <s v=""/>
    <s v=""/>
    <s v=""/>
    <s v=""/>
    <s v=""/>
    <s v=""/>
    <s v=""/>
    <s v=""/>
    <s v=""/>
    <s v=""/>
    <s v=""/>
    <s v=""/>
    <s v=""/>
    <s v=""/>
    <s v=""/>
    <s v=""/>
    <s v=""/>
    <s v=""/>
    <x v="5"/>
    <s v=""/>
    <x v="5"/>
    <s v=""/>
    <s v=""/>
    <s v=""/>
  </r>
  <r>
    <n v="71"/>
    <n v="0"/>
    <n v="0"/>
    <s v=""/>
    <s v=""/>
    <s v=""/>
    <s v=""/>
    <s v=""/>
    <s v=""/>
    <s v=""/>
    <s v=""/>
    <s v=""/>
    <s v=""/>
    <s v=""/>
    <s v=""/>
    <s v=""/>
    <s v=""/>
    <s v=""/>
    <s v=""/>
    <s v=""/>
    <s v=""/>
    <s v=""/>
    <s v=""/>
    <s v=""/>
    <s v=""/>
    <s v=""/>
    <s v=""/>
    <s v=""/>
    <x v="5"/>
    <s v=""/>
    <x v="5"/>
    <s v=""/>
    <s v=""/>
    <s v=""/>
  </r>
  <r>
    <n v="72"/>
    <n v="0"/>
    <n v="0"/>
    <s v=""/>
    <s v=""/>
    <s v=""/>
    <s v=""/>
    <s v=""/>
    <s v=""/>
    <s v=""/>
    <s v=""/>
    <s v=""/>
    <s v=""/>
    <s v=""/>
    <s v=""/>
    <s v=""/>
    <s v=""/>
    <s v=""/>
    <s v=""/>
    <s v=""/>
    <s v=""/>
    <s v=""/>
    <s v=""/>
    <s v=""/>
    <s v=""/>
    <s v=""/>
    <s v=""/>
    <s v=""/>
    <x v="5"/>
    <s v=""/>
    <x v="5"/>
    <s v=""/>
    <s v=""/>
    <s v=""/>
  </r>
  <r>
    <n v="73"/>
    <n v="0"/>
    <n v="0"/>
    <s v=""/>
    <s v=""/>
    <s v=""/>
    <s v=""/>
    <s v=""/>
    <s v=""/>
    <s v=""/>
    <s v=""/>
    <s v=""/>
    <s v=""/>
    <s v=""/>
    <s v=""/>
    <s v=""/>
    <s v=""/>
    <s v=""/>
    <s v=""/>
    <s v=""/>
    <s v=""/>
    <s v=""/>
    <s v=""/>
    <s v=""/>
    <s v=""/>
    <s v=""/>
    <s v=""/>
    <s v=""/>
    <x v="5"/>
    <s v=""/>
    <x v="5"/>
    <s v=""/>
    <s v=""/>
    <s v=""/>
  </r>
  <r>
    <n v="74"/>
    <n v="0"/>
    <n v="0"/>
    <s v=""/>
    <s v=""/>
    <s v=""/>
    <s v=""/>
    <s v=""/>
    <s v=""/>
    <s v=""/>
    <s v=""/>
    <s v=""/>
    <s v=""/>
    <s v=""/>
    <s v=""/>
    <s v=""/>
    <s v=""/>
    <s v=""/>
    <s v=""/>
    <s v=""/>
    <s v=""/>
    <s v=""/>
    <s v=""/>
    <s v=""/>
    <s v=""/>
    <s v=""/>
    <s v=""/>
    <s v=""/>
    <x v="5"/>
    <s v=""/>
    <x v="5"/>
    <s v=""/>
    <s v=""/>
    <s v=""/>
  </r>
  <r>
    <n v="75"/>
    <n v="0"/>
    <n v="0"/>
    <s v=""/>
    <s v=""/>
    <s v=""/>
    <s v=""/>
    <s v=""/>
    <s v=""/>
    <s v=""/>
    <s v=""/>
    <s v=""/>
    <s v=""/>
    <s v=""/>
    <s v=""/>
    <s v=""/>
    <s v=""/>
    <s v=""/>
    <s v=""/>
    <s v=""/>
    <s v=""/>
    <s v=""/>
    <s v=""/>
    <s v=""/>
    <s v=""/>
    <s v=""/>
    <s v=""/>
    <s v=""/>
    <x v="5"/>
    <s v=""/>
    <x v="5"/>
    <s v=""/>
    <s v=""/>
    <s v=""/>
  </r>
  <r>
    <n v="76"/>
    <n v="0"/>
    <n v="0"/>
    <s v=""/>
    <s v=""/>
    <s v=""/>
    <s v=""/>
    <s v=""/>
    <s v=""/>
    <s v=""/>
    <s v=""/>
    <s v=""/>
    <s v=""/>
    <s v=""/>
    <s v=""/>
    <s v=""/>
    <s v=""/>
    <s v=""/>
    <s v=""/>
    <s v=""/>
    <s v=""/>
    <s v=""/>
    <s v=""/>
    <s v=""/>
    <s v=""/>
    <s v=""/>
    <s v=""/>
    <s v=""/>
    <x v="5"/>
    <s v=""/>
    <x v="5"/>
    <s v=""/>
    <s v=""/>
    <s v=""/>
  </r>
  <r>
    <n v="77"/>
    <n v="0"/>
    <n v="0"/>
    <s v=""/>
    <s v=""/>
    <s v=""/>
    <s v=""/>
    <s v=""/>
    <s v=""/>
    <s v=""/>
    <s v=""/>
    <s v=""/>
    <s v=""/>
    <s v=""/>
    <s v=""/>
    <s v=""/>
    <s v=""/>
    <s v=""/>
    <s v=""/>
    <s v=""/>
    <s v=""/>
    <s v=""/>
    <s v=""/>
    <s v=""/>
    <s v=""/>
    <s v=""/>
    <s v=""/>
    <s v=""/>
    <x v="5"/>
    <s v=""/>
    <x v="5"/>
    <s v=""/>
    <s v=""/>
    <s v=""/>
  </r>
  <r>
    <n v="78"/>
    <n v="0"/>
    <n v="0"/>
    <s v=""/>
    <s v=""/>
    <s v=""/>
    <s v=""/>
    <s v=""/>
    <s v=""/>
    <s v=""/>
    <s v=""/>
    <s v=""/>
    <s v=""/>
    <s v=""/>
    <s v=""/>
    <s v=""/>
    <s v=""/>
    <s v=""/>
    <s v=""/>
    <s v=""/>
    <s v=""/>
    <s v=""/>
    <s v=""/>
    <s v=""/>
    <s v=""/>
    <s v=""/>
    <s v=""/>
    <s v=""/>
    <x v="5"/>
    <s v=""/>
    <x v="5"/>
    <s v=""/>
    <s v=""/>
    <s v=""/>
  </r>
  <r>
    <n v="79"/>
    <n v="0"/>
    <n v="0"/>
    <s v=""/>
    <s v=""/>
    <s v=""/>
    <s v=""/>
    <s v=""/>
    <s v=""/>
    <s v=""/>
    <s v=""/>
    <s v=""/>
    <s v=""/>
    <s v=""/>
    <s v=""/>
    <s v=""/>
    <s v=""/>
    <s v=""/>
    <s v=""/>
    <s v=""/>
    <s v=""/>
    <s v=""/>
    <s v=""/>
    <s v=""/>
    <s v=""/>
    <s v=""/>
    <s v=""/>
    <s v=""/>
    <x v="5"/>
    <s v=""/>
    <x v="5"/>
    <s v=""/>
    <s v=""/>
    <s v=""/>
  </r>
  <r>
    <n v="80"/>
    <n v="0"/>
    <n v="0"/>
    <s v=""/>
    <s v=""/>
    <s v=""/>
    <s v=""/>
    <s v=""/>
    <s v=""/>
    <s v=""/>
    <s v=""/>
    <s v=""/>
    <s v=""/>
    <s v=""/>
    <s v=""/>
    <s v=""/>
    <s v=""/>
    <s v=""/>
    <s v=""/>
    <s v=""/>
    <s v=""/>
    <s v=""/>
    <s v=""/>
    <s v=""/>
    <s v=""/>
    <s v=""/>
    <s v=""/>
    <s v=""/>
    <x v="5"/>
    <s v=""/>
    <x v="5"/>
    <s v=""/>
    <s v=""/>
    <s v=""/>
  </r>
  <r>
    <n v="81"/>
    <n v="0"/>
    <n v="0"/>
    <s v=""/>
    <s v=""/>
    <s v=""/>
    <s v=""/>
    <s v=""/>
    <s v=""/>
    <s v=""/>
    <s v=""/>
    <s v=""/>
    <s v=""/>
    <s v=""/>
    <s v=""/>
    <s v=""/>
    <s v=""/>
    <s v=""/>
    <s v=""/>
    <s v=""/>
    <s v=""/>
    <s v=""/>
    <s v=""/>
    <s v=""/>
    <s v=""/>
    <s v=""/>
    <s v=""/>
    <s v=""/>
    <x v="5"/>
    <s v=""/>
    <x v="5"/>
    <s v=""/>
    <s v=""/>
    <s v=""/>
  </r>
  <r>
    <n v="82"/>
    <n v="0"/>
    <n v="0"/>
    <s v=""/>
    <s v=""/>
    <s v=""/>
    <s v=""/>
    <s v=""/>
    <s v=""/>
    <s v=""/>
    <s v=""/>
    <s v=""/>
    <s v=""/>
    <s v=""/>
    <s v=""/>
    <s v=""/>
    <s v=""/>
    <s v=""/>
    <s v=""/>
    <s v=""/>
    <s v=""/>
    <s v=""/>
    <s v=""/>
    <s v=""/>
    <s v=""/>
    <s v=""/>
    <s v=""/>
    <s v=""/>
    <x v="5"/>
    <s v=""/>
    <x v="5"/>
    <s v=""/>
    <s v=""/>
    <s v=""/>
  </r>
  <r>
    <n v="83"/>
    <n v="0"/>
    <n v="0"/>
    <s v=""/>
    <s v=""/>
    <s v=""/>
    <s v=""/>
    <s v=""/>
    <s v=""/>
    <s v=""/>
    <s v=""/>
    <s v=""/>
    <s v=""/>
    <s v=""/>
    <s v=""/>
    <s v=""/>
    <s v=""/>
    <s v=""/>
    <s v=""/>
    <s v=""/>
    <s v=""/>
    <s v=""/>
    <s v=""/>
    <s v=""/>
    <s v=""/>
    <s v=""/>
    <s v=""/>
    <s v=""/>
    <x v="5"/>
    <s v=""/>
    <x v="5"/>
    <s v=""/>
    <s v=""/>
    <s v=""/>
  </r>
  <r>
    <n v="84"/>
    <n v="0"/>
    <n v="0"/>
    <s v=""/>
    <s v=""/>
    <s v=""/>
    <s v=""/>
    <s v=""/>
    <s v=""/>
    <s v=""/>
    <s v=""/>
    <s v=""/>
    <s v=""/>
    <s v=""/>
    <s v=""/>
    <s v=""/>
    <s v=""/>
    <s v=""/>
    <s v=""/>
    <s v=""/>
    <s v=""/>
    <s v=""/>
    <s v=""/>
    <s v=""/>
    <s v=""/>
    <s v=""/>
    <s v=""/>
    <s v=""/>
    <x v="5"/>
    <s v=""/>
    <x v="5"/>
    <s v=""/>
    <s v=""/>
    <s v=""/>
  </r>
  <r>
    <n v="85"/>
    <n v="0"/>
    <n v="0"/>
    <s v=""/>
    <s v=""/>
    <s v=""/>
    <s v=""/>
    <s v=""/>
    <s v=""/>
    <s v=""/>
    <s v=""/>
    <s v=""/>
    <s v=""/>
    <s v=""/>
    <s v=""/>
    <s v=""/>
    <s v=""/>
    <s v=""/>
    <s v=""/>
    <s v=""/>
    <s v=""/>
    <s v=""/>
    <s v=""/>
    <s v=""/>
    <s v=""/>
    <s v=""/>
    <s v=""/>
    <s v=""/>
    <x v="5"/>
    <s v=""/>
    <x v="5"/>
    <s v=""/>
    <s v=""/>
    <s v=""/>
  </r>
  <r>
    <n v="86"/>
    <n v="0"/>
    <n v="0"/>
    <s v=""/>
    <s v=""/>
    <s v=""/>
    <s v=""/>
    <s v=""/>
    <s v=""/>
    <s v=""/>
    <s v=""/>
    <s v=""/>
    <s v=""/>
    <s v=""/>
    <s v=""/>
    <s v=""/>
    <s v=""/>
    <s v=""/>
    <s v=""/>
    <s v=""/>
    <s v=""/>
    <s v=""/>
    <s v=""/>
    <s v=""/>
    <s v=""/>
    <s v=""/>
    <s v=""/>
    <s v=""/>
    <x v="5"/>
    <s v=""/>
    <x v="5"/>
    <s v=""/>
    <s v=""/>
    <s v=""/>
  </r>
  <r>
    <n v="87"/>
    <n v="0"/>
    <n v="0"/>
    <s v=""/>
    <s v=""/>
    <s v=""/>
    <s v=""/>
    <s v=""/>
    <s v=""/>
    <s v=""/>
    <s v=""/>
    <s v=""/>
    <s v=""/>
    <s v=""/>
    <s v=""/>
    <s v=""/>
    <s v=""/>
    <s v=""/>
    <s v=""/>
    <s v=""/>
    <s v=""/>
    <s v=""/>
    <s v=""/>
    <s v=""/>
    <s v=""/>
    <s v=""/>
    <s v=""/>
    <s v=""/>
    <x v="5"/>
    <s v=""/>
    <x v="5"/>
    <s v=""/>
    <s v=""/>
    <s v=""/>
  </r>
  <r>
    <n v="88"/>
    <n v="0"/>
    <n v="0"/>
    <s v=""/>
    <s v=""/>
    <s v=""/>
    <s v=""/>
    <s v=""/>
    <s v=""/>
    <s v=""/>
    <s v=""/>
    <s v=""/>
    <s v=""/>
    <s v=""/>
    <s v=""/>
    <s v=""/>
    <s v=""/>
    <s v=""/>
    <s v=""/>
    <s v=""/>
    <s v=""/>
    <s v=""/>
    <s v=""/>
    <s v=""/>
    <s v=""/>
    <s v=""/>
    <s v=""/>
    <s v=""/>
    <x v="5"/>
    <s v=""/>
    <x v="5"/>
    <s v=""/>
    <s v=""/>
    <s v=""/>
  </r>
  <r>
    <n v="89"/>
    <n v="0"/>
    <n v="0"/>
    <s v=""/>
    <s v=""/>
    <s v=""/>
    <s v=""/>
    <s v=""/>
    <s v=""/>
    <s v=""/>
    <s v=""/>
    <s v=""/>
    <s v=""/>
    <s v=""/>
    <s v=""/>
    <s v=""/>
    <s v=""/>
    <s v=""/>
    <s v=""/>
    <s v=""/>
    <s v=""/>
    <s v=""/>
    <s v=""/>
    <s v=""/>
    <s v=""/>
    <s v=""/>
    <s v=""/>
    <s v=""/>
    <x v="5"/>
    <s v=""/>
    <x v="5"/>
    <s v=""/>
    <s v=""/>
    <s v=""/>
  </r>
  <r>
    <n v="90"/>
    <n v="0"/>
    <n v="0"/>
    <s v=""/>
    <s v=""/>
    <s v=""/>
    <s v=""/>
    <s v=""/>
    <s v=""/>
    <s v=""/>
    <s v=""/>
    <s v=""/>
    <s v=""/>
    <s v=""/>
    <s v=""/>
    <s v=""/>
    <s v=""/>
    <s v=""/>
    <s v=""/>
    <s v=""/>
    <s v=""/>
    <s v=""/>
    <s v=""/>
    <s v=""/>
    <s v=""/>
    <s v=""/>
    <s v=""/>
    <s v=""/>
    <x v="5"/>
    <s v=""/>
    <x v="5"/>
    <s v=""/>
    <s v=""/>
    <s v=""/>
  </r>
  <r>
    <n v="91"/>
    <n v="0"/>
    <n v="0"/>
    <s v=""/>
    <s v=""/>
    <s v=""/>
    <s v=""/>
    <s v=""/>
    <s v=""/>
    <s v=""/>
    <s v=""/>
    <s v=""/>
    <s v=""/>
    <s v=""/>
    <s v=""/>
    <s v=""/>
    <s v=""/>
    <s v=""/>
    <s v=""/>
    <s v=""/>
    <s v=""/>
    <s v=""/>
    <s v=""/>
    <s v=""/>
    <s v=""/>
    <s v=""/>
    <s v=""/>
    <s v=""/>
    <x v="5"/>
    <s v=""/>
    <x v="5"/>
    <s v=""/>
    <s v=""/>
    <s v=""/>
  </r>
  <r>
    <n v="92"/>
    <n v="0"/>
    <n v="0"/>
    <s v=""/>
    <s v=""/>
    <s v=""/>
    <s v=""/>
    <s v=""/>
    <s v=""/>
    <s v=""/>
    <s v=""/>
    <s v=""/>
    <s v=""/>
    <s v=""/>
    <s v=""/>
    <s v=""/>
    <s v=""/>
    <s v=""/>
    <s v=""/>
    <s v=""/>
    <s v=""/>
    <s v=""/>
    <s v=""/>
    <s v=""/>
    <s v=""/>
    <s v=""/>
    <s v=""/>
    <s v=""/>
    <x v="5"/>
    <s v=""/>
    <x v="5"/>
    <s v=""/>
    <s v=""/>
    <s v=""/>
  </r>
  <r>
    <n v="93"/>
    <n v="0"/>
    <n v="0"/>
    <s v=""/>
    <s v=""/>
    <s v=""/>
    <s v=""/>
    <s v=""/>
    <s v=""/>
    <s v=""/>
    <s v=""/>
    <s v=""/>
    <s v=""/>
    <s v=""/>
    <s v=""/>
    <s v=""/>
    <s v=""/>
    <s v=""/>
    <s v=""/>
    <s v=""/>
    <s v=""/>
    <s v=""/>
    <s v=""/>
    <s v=""/>
    <s v=""/>
    <s v=""/>
    <s v=""/>
    <s v=""/>
    <x v="5"/>
    <s v=""/>
    <x v="5"/>
    <s v=""/>
    <s v=""/>
    <s v=""/>
  </r>
  <r>
    <n v="94"/>
    <n v="0"/>
    <n v="0"/>
    <s v=""/>
    <s v=""/>
    <s v=""/>
    <s v=""/>
    <s v=""/>
    <s v=""/>
    <s v=""/>
    <s v=""/>
    <s v=""/>
    <s v=""/>
    <s v=""/>
    <s v=""/>
    <s v=""/>
    <s v=""/>
    <s v=""/>
    <s v=""/>
    <s v=""/>
    <s v=""/>
    <s v=""/>
    <s v=""/>
    <s v=""/>
    <s v=""/>
    <s v=""/>
    <s v=""/>
    <s v=""/>
    <x v="5"/>
    <s v=""/>
    <x v="5"/>
    <s v=""/>
    <s v=""/>
    <s v=""/>
  </r>
  <r>
    <n v="95"/>
    <n v="0"/>
    <n v="0"/>
    <s v=""/>
    <s v=""/>
    <s v=""/>
    <s v=""/>
    <s v=""/>
    <s v=""/>
    <s v=""/>
    <s v=""/>
    <s v=""/>
    <s v=""/>
    <s v=""/>
    <s v=""/>
    <s v=""/>
    <s v=""/>
    <s v=""/>
    <s v=""/>
    <s v=""/>
    <s v=""/>
    <s v=""/>
    <s v=""/>
    <s v=""/>
    <s v=""/>
    <s v=""/>
    <s v=""/>
    <s v=""/>
    <x v="5"/>
    <s v=""/>
    <x v="5"/>
    <s v=""/>
    <s v=""/>
    <s v=""/>
  </r>
  <r>
    <n v="96"/>
    <n v="0"/>
    <n v="0"/>
    <s v=""/>
    <s v=""/>
    <s v=""/>
    <s v=""/>
    <s v=""/>
    <s v=""/>
    <s v=""/>
    <s v=""/>
    <s v=""/>
    <s v=""/>
    <s v=""/>
    <s v=""/>
    <s v=""/>
    <s v=""/>
    <s v=""/>
    <s v=""/>
    <s v=""/>
    <s v=""/>
    <s v=""/>
    <s v=""/>
    <s v=""/>
    <s v=""/>
    <s v=""/>
    <s v=""/>
    <s v=""/>
    <x v="5"/>
    <s v=""/>
    <x v="5"/>
    <s v=""/>
    <s v=""/>
    <s v=""/>
  </r>
  <r>
    <n v="97"/>
    <n v="0"/>
    <n v="0"/>
    <s v=""/>
    <s v=""/>
    <s v=""/>
    <s v=""/>
    <s v=""/>
    <s v=""/>
    <s v=""/>
    <s v=""/>
    <s v=""/>
    <s v=""/>
    <s v=""/>
    <s v=""/>
    <s v=""/>
    <s v=""/>
    <s v=""/>
    <s v=""/>
    <s v=""/>
    <s v=""/>
    <s v=""/>
    <s v=""/>
    <s v=""/>
    <s v=""/>
    <s v=""/>
    <s v=""/>
    <s v=""/>
    <x v="5"/>
    <s v=""/>
    <x v="5"/>
    <s v=""/>
    <s v=""/>
    <s v=""/>
  </r>
  <r>
    <n v="98"/>
    <n v="0"/>
    <n v="0"/>
    <s v=""/>
    <s v=""/>
    <s v=""/>
    <s v=""/>
    <s v=""/>
    <s v=""/>
    <s v=""/>
    <s v=""/>
    <s v=""/>
    <s v=""/>
    <s v=""/>
    <s v=""/>
    <s v=""/>
    <s v=""/>
    <s v=""/>
    <s v=""/>
    <s v=""/>
    <s v=""/>
    <s v=""/>
    <s v=""/>
    <s v=""/>
    <s v=""/>
    <s v=""/>
    <s v=""/>
    <s v=""/>
    <x v="5"/>
    <s v=""/>
    <x v="5"/>
    <s v=""/>
    <s v=""/>
    <s v=""/>
  </r>
  <r>
    <n v="99"/>
    <n v="0"/>
    <n v="0"/>
    <s v=""/>
    <s v=""/>
    <s v=""/>
    <s v=""/>
    <s v=""/>
    <s v=""/>
    <s v=""/>
    <s v=""/>
    <s v=""/>
    <s v=""/>
    <s v=""/>
    <s v=""/>
    <s v=""/>
    <s v=""/>
    <s v=""/>
    <s v=""/>
    <s v=""/>
    <s v=""/>
    <s v=""/>
    <s v=""/>
    <s v=""/>
    <s v=""/>
    <s v=""/>
    <s v=""/>
    <s v=""/>
    <x v="5"/>
    <s v=""/>
    <x v="5"/>
    <s v=""/>
    <s v=""/>
    <s v=""/>
  </r>
  <r>
    <n v="100"/>
    <n v="0"/>
    <n v="0"/>
    <s v=""/>
    <s v=""/>
    <s v=""/>
    <s v=""/>
    <s v=""/>
    <s v=""/>
    <s v=""/>
    <s v=""/>
    <s v=""/>
    <s v=""/>
    <s v=""/>
    <s v=""/>
    <s v=""/>
    <s v=""/>
    <s v=""/>
    <s v=""/>
    <s v=""/>
    <s v=""/>
    <s v=""/>
    <s v=""/>
    <s v=""/>
    <s v=""/>
    <s v=""/>
    <s v=""/>
    <s v=""/>
    <x v="5"/>
    <s v=""/>
    <x v="5"/>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
  <location ref="A6:D18"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defaultSubtotal="0">
      <items count="6">
        <item x="2"/>
        <item x="1"/>
        <item x="0"/>
        <item x="3"/>
        <item x="4"/>
        <item x="5"/>
      </items>
    </pivotField>
    <pivotField showAll="0"/>
    <pivotField axis="axisRow" showAll="0" sortType="descending">
      <items count="25">
        <item m="1" x="15"/>
        <item m="1" x="16"/>
        <item m="1" x="6"/>
        <item m="1" x="19"/>
        <item x="4"/>
        <item m="1" x="22"/>
        <item x="3"/>
        <item x="2"/>
        <item m="1" x="14"/>
        <item m="1" x="7"/>
        <item m="1" x="20"/>
        <item x="1"/>
        <item m="1" x="13"/>
        <item m="1" x="12"/>
        <item m="1" x="9"/>
        <item m="1" x="17"/>
        <item m="1" x="18"/>
        <item m="1" x="11"/>
        <item m="1" x="10"/>
        <item m="1" x="8"/>
        <item m="1" x="23"/>
        <item m="1" x="21"/>
        <item x="0"/>
        <item x="5"/>
        <item t="default"/>
      </items>
    </pivotField>
    <pivotField dataField="1" showAll="0" defaultSubtotal="0"/>
    <pivotField dataField="1" showAll="0"/>
    <pivotField dataField="1" showAll="0"/>
  </pivotFields>
  <rowFields count="2">
    <field x="28"/>
    <field x="30"/>
  </rowFields>
  <rowItems count="12">
    <i>
      <x/>
    </i>
    <i r="1">
      <x v="7"/>
    </i>
    <i>
      <x v="1"/>
    </i>
    <i r="1">
      <x v="11"/>
    </i>
    <i>
      <x v="2"/>
    </i>
    <i r="1">
      <x v="22"/>
    </i>
    <i>
      <x v="3"/>
    </i>
    <i r="1">
      <x v="6"/>
    </i>
    <i>
      <x v="4"/>
    </i>
    <i r="1">
      <x v="4"/>
    </i>
    <i>
      <x v="5"/>
    </i>
    <i r="1">
      <x v="23"/>
    </i>
  </rowItems>
  <colFields count="1">
    <field x="-2"/>
  </colFields>
  <colItems count="3">
    <i>
      <x/>
    </i>
    <i i="1">
      <x v="1"/>
    </i>
    <i i="2">
      <x v="2"/>
    </i>
  </colItems>
  <dataFields count="3">
    <dataField name="Minimum Preparedness" fld="31" baseField="30" baseItem="3"/>
    <dataField name="Additional Preparedness measures" fld="32" baseField="30" baseItem="3"/>
    <dataField name="Operational response capacity and risk mitigation measures" fld="33" baseField="30" baseItem="3"/>
  </dataFields>
  <formats count="68">
    <format dxfId="0">
      <pivotArea type="all" dataOnly="0" outline="0" fieldPosition="0"/>
    </format>
    <format dxfId="1">
      <pivotArea outline="0" collapsedLevelsAreSubtotals="1" fieldPosition="0"/>
    </format>
    <format dxfId="2">
      <pivotArea field="28" type="button" dataOnly="0" labelOnly="1" outline="0" axis="axisRow" fieldPosition="0"/>
    </format>
    <format dxfId="3">
      <pivotArea dataOnly="0" labelOnly="1" fieldPosition="0">
        <references count="1">
          <reference field="28" count="0"/>
        </references>
      </pivotArea>
    </format>
    <format dxfId="4">
      <pivotArea dataOnly="0" labelOnly="1" fieldPosition="0">
        <references count="2">
          <reference field="28" count="1" selected="0">
            <x v="0"/>
          </reference>
          <reference field="30" count="2">
            <x v="3"/>
            <x v="15"/>
          </reference>
        </references>
      </pivotArea>
    </format>
    <format dxfId="5">
      <pivotArea dataOnly="0" labelOnly="1" fieldPosition="0">
        <references count="2">
          <reference field="28" count="1" selected="0">
            <x v="1"/>
          </reference>
          <reference field="30" count="5">
            <x v="5"/>
            <x v="9"/>
            <x v="14"/>
            <x v="16"/>
            <x v="21"/>
          </reference>
        </references>
      </pivotArea>
    </format>
    <format dxfId="6">
      <pivotArea dataOnly="0" labelOnly="1" fieldPosition="0">
        <references count="2">
          <reference field="28" count="1" selected="0">
            <x v="2"/>
          </reference>
          <reference field="30" count="6">
            <x v="7"/>
            <x v="8"/>
            <x v="12"/>
            <x v="18"/>
            <x v="20"/>
            <x v="22"/>
          </reference>
        </references>
      </pivotArea>
    </format>
    <format dxfId="7">
      <pivotArea dataOnly="0" labelOnly="1" fieldPosition="0">
        <references count="2">
          <reference field="28" count="1" selected="0">
            <x v="3"/>
          </reference>
          <reference field="30" count="5">
            <x v="0"/>
            <x v="6"/>
            <x v="11"/>
            <x v="13"/>
            <x v="19"/>
          </reference>
        </references>
      </pivotArea>
    </format>
    <format dxfId="8">
      <pivotArea dataOnly="0" labelOnly="1" fieldPosition="0">
        <references count="2">
          <reference field="28" count="1" selected="0">
            <x v="4"/>
          </reference>
          <reference field="30" count="4">
            <x v="1"/>
            <x v="2"/>
            <x v="10"/>
            <x v="17"/>
          </reference>
        </references>
      </pivotArea>
    </format>
    <format dxfId="9">
      <pivotArea dataOnly="0" labelOnly="1" fieldPosition="0">
        <references count="2">
          <reference field="28" count="1" selected="0">
            <x v="5"/>
          </reference>
          <reference field="30" count="1">
            <x v="23"/>
          </reference>
        </references>
      </pivotArea>
    </format>
    <format dxfId="10">
      <pivotArea dataOnly="0" labelOnly="1" outline="0" fieldPosition="0">
        <references count="1">
          <reference field="4294967294" count="3">
            <x v="0"/>
            <x v="1"/>
            <x v="2"/>
          </reference>
        </references>
      </pivotArea>
    </format>
    <format dxfId="11">
      <pivotArea type="all" dataOnly="0" outline="0" fieldPosition="0"/>
    </format>
    <format dxfId="12">
      <pivotArea outline="0" collapsedLevelsAreSubtotals="1" fieldPosition="0"/>
    </format>
    <format dxfId="13">
      <pivotArea field="28" type="button" dataOnly="0" labelOnly="1" outline="0" axis="axisRow" fieldPosition="0"/>
    </format>
    <format dxfId="14">
      <pivotArea dataOnly="0" labelOnly="1" fieldPosition="0">
        <references count="1">
          <reference field="28" count="0"/>
        </references>
      </pivotArea>
    </format>
    <format dxfId="15">
      <pivotArea dataOnly="0" labelOnly="1" fieldPosition="0">
        <references count="2">
          <reference field="28" count="1" selected="0">
            <x v="0"/>
          </reference>
          <reference field="30" count="2">
            <x v="3"/>
            <x v="15"/>
          </reference>
        </references>
      </pivotArea>
    </format>
    <format dxfId="16">
      <pivotArea dataOnly="0" labelOnly="1" fieldPosition="0">
        <references count="2">
          <reference field="28" count="1" selected="0">
            <x v="1"/>
          </reference>
          <reference field="30" count="5">
            <x v="5"/>
            <x v="9"/>
            <x v="14"/>
            <x v="16"/>
            <x v="21"/>
          </reference>
        </references>
      </pivotArea>
    </format>
    <format dxfId="17">
      <pivotArea dataOnly="0" labelOnly="1" fieldPosition="0">
        <references count="2">
          <reference field="28" count="1" selected="0">
            <x v="2"/>
          </reference>
          <reference field="30" count="6">
            <x v="7"/>
            <x v="8"/>
            <x v="12"/>
            <x v="18"/>
            <x v="20"/>
            <x v="22"/>
          </reference>
        </references>
      </pivotArea>
    </format>
    <format dxfId="18">
      <pivotArea dataOnly="0" labelOnly="1" fieldPosition="0">
        <references count="2">
          <reference field="28" count="1" selected="0">
            <x v="3"/>
          </reference>
          <reference field="30" count="5">
            <x v="0"/>
            <x v="6"/>
            <x v="11"/>
            <x v="13"/>
            <x v="19"/>
          </reference>
        </references>
      </pivotArea>
    </format>
    <format dxfId="19">
      <pivotArea dataOnly="0" labelOnly="1" fieldPosition="0">
        <references count="2">
          <reference field="28" count="1" selected="0">
            <x v="4"/>
          </reference>
          <reference field="30" count="4">
            <x v="1"/>
            <x v="2"/>
            <x v="10"/>
            <x v="17"/>
          </reference>
        </references>
      </pivotArea>
    </format>
    <format dxfId="20">
      <pivotArea dataOnly="0" labelOnly="1" fieldPosition="0">
        <references count="2">
          <reference field="28" count="1" selected="0">
            <x v="5"/>
          </reference>
          <reference field="30" count="1">
            <x v="23"/>
          </reference>
        </references>
      </pivotArea>
    </format>
    <format dxfId="21">
      <pivotArea dataOnly="0" labelOnly="1" outline="0" fieldPosition="0">
        <references count="1">
          <reference field="4294967294" count="3">
            <x v="0"/>
            <x v="1"/>
            <x v="2"/>
          </reference>
        </references>
      </pivotArea>
    </format>
    <format dxfId="22">
      <pivotArea outline="0" collapsedLevelsAreSubtotals="1" fieldPosition="0"/>
    </format>
    <format dxfId="23">
      <pivotArea dataOnly="0" labelOnly="1" outline="0" fieldPosition="0">
        <references count="1">
          <reference field="4294967294" count="3">
            <x v="0"/>
            <x v="1"/>
            <x v="2"/>
          </reference>
        </references>
      </pivotArea>
    </format>
    <format dxfId="24">
      <pivotArea dataOnly="0" labelOnly="1" fieldPosition="0">
        <references count="1">
          <reference field="28" count="1">
            <x v="0"/>
          </reference>
        </references>
      </pivotArea>
    </format>
    <format dxfId="25">
      <pivotArea dataOnly="0" labelOnly="1" fieldPosition="0">
        <references count="1">
          <reference field="28" count="1">
            <x v="2"/>
          </reference>
        </references>
      </pivotArea>
    </format>
    <format dxfId="26">
      <pivotArea dataOnly="0" labelOnly="1" fieldPosition="0">
        <references count="1">
          <reference field="28" count="1">
            <x v="1"/>
          </reference>
        </references>
      </pivotArea>
    </format>
    <format dxfId="27">
      <pivotArea dataOnly="0" labelOnly="1" fieldPosition="0">
        <references count="1">
          <reference field="28" count="1">
            <x v="3"/>
          </reference>
        </references>
      </pivotArea>
    </format>
    <format dxfId="28">
      <pivotArea dataOnly="0" labelOnly="1" fieldPosition="0">
        <references count="1">
          <reference field="28" count="1">
            <x v="4"/>
          </reference>
        </references>
      </pivotArea>
    </format>
    <format dxfId="29">
      <pivotArea collapsedLevelsAreSubtotals="1" fieldPosition="0">
        <references count="1">
          <reference field="28" count="1">
            <x v="0"/>
          </reference>
        </references>
      </pivotArea>
    </format>
    <format dxfId="30">
      <pivotArea collapsedLevelsAreSubtotals="1" fieldPosition="0">
        <references count="2">
          <reference field="28" count="1" selected="0">
            <x v="0"/>
          </reference>
          <reference field="30" count="2">
            <x v="3"/>
            <x v="15"/>
          </reference>
        </references>
      </pivotArea>
    </format>
    <format dxfId="31">
      <pivotArea collapsedLevelsAreSubtotals="1" fieldPosition="0">
        <references count="1">
          <reference field="28" count="1">
            <x v="1"/>
          </reference>
        </references>
      </pivotArea>
    </format>
    <format dxfId="32">
      <pivotArea collapsedLevelsAreSubtotals="1" fieldPosition="0">
        <references count="2">
          <reference field="28" count="1" selected="0">
            <x v="1"/>
          </reference>
          <reference field="30" count="5">
            <x v="5"/>
            <x v="9"/>
            <x v="14"/>
            <x v="16"/>
            <x v="21"/>
          </reference>
        </references>
      </pivotArea>
    </format>
    <format dxfId="33">
      <pivotArea collapsedLevelsAreSubtotals="1" fieldPosition="0">
        <references count="1">
          <reference field="28" count="1">
            <x v="2"/>
          </reference>
        </references>
      </pivotArea>
    </format>
    <format dxfId="34">
      <pivotArea collapsedLevelsAreSubtotals="1" fieldPosition="0">
        <references count="2">
          <reference field="28" count="1" selected="0">
            <x v="2"/>
          </reference>
          <reference field="30" count="6">
            <x v="7"/>
            <x v="8"/>
            <x v="12"/>
            <x v="18"/>
            <x v="20"/>
            <x v="22"/>
          </reference>
        </references>
      </pivotArea>
    </format>
    <format dxfId="35">
      <pivotArea collapsedLevelsAreSubtotals="1" fieldPosition="0">
        <references count="1">
          <reference field="28" count="1">
            <x v="3"/>
          </reference>
        </references>
      </pivotArea>
    </format>
    <format dxfId="36">
      <pivotArea collapsedLevelsAreSubtotals="1" fieldPosition="0">
        <references count="2">
          <reference field="28" count="1" selected="0">
            <x v="3"/>
          </reference>
          <reference field="30" count="5">
            <x v="0"/>
            <x v="6"/>
            <x v="11"/>
            <x v="13"/>
            <x v="19"/>
          </reference>
        </references>
      </pivotArea>
    </format>
    <format dxfId="37">
      <pivotArea collapsedLevelsAreSubtotals="1" fieldPosition="0">
        <references count="1">
          <reference field="28" count="1">
            <x v="4"/>
          </reference>
        </references>
      </pivotArea>
    </format>
    <format dxfId="38">
      <pivotArea collapsedLevelsAreSubtotals="1" fieldPosition="0">
        <references count="2">
          <reference field="28" count="1" selected="0">
            <x v="4"/>
          </reference>
          <reference field="30" count="4">
            <x v="1"/>
            <x v="2"/>
            <x v="10"/>
            <x v="17"/>
          </reference>
        </references>
      </pivotArea>
    </format>
    <format dxfId="39">
      <pivotArea collapsedLevelsAreSubtotals="1" fieldPosition="0">
        <references count="1">
          <reference field="28" count="1">
            <x v="5"/>
          </reference>
        </references>
      </pivotArea>
    </format>
    <format dxfId="40">
      <pivotArea field="28" type="button" dataOnly="0" labelOnly="1" outline="0" axis="axisRow" fieldPosition="0"/>
    </format>
    <format dxfId="41">
      <pivotArea dataOnly="0" labelOnly="1" fieldPosition="0">
        <references count="1">
          <reference field="28" count="0"/>
        </references>
      </pivotArea>
    </format>
    <format dxfId="42">
      <pivotArea dataOnly="0" labelOnly="1" fieldPosition="0">
        <references count="2">
          <reference field="28" count="1" selected="0">
            <x v="0"/>
          </reference>
          <reference field="30" count="2">
            <x v="3"/>
            <x v="15"/>
          </reference>
        </references>
      </pivotArea>
    </format>
    <format dxfId="43">
      <pivotArea dataOnly="0" labelOnly="1" fieldPosition="0">
        <references count="2">
          <reference field="28" count="1" selected="0">
            <x v="1"/>
          </reference>
          <reference field="30" count="5">
            <x v="5"/>
            <x v="9"/>
            <x v="14"/>
            <x v="16"/>
            <x v="21"/>
          </reference>
        </references>
      </pivotArea>
    </format>
    <format dxfId="44">
      <pivotArea dataOnly="0" labelOnly="1" fieldPosition="0">
        <references count="2">
          <reference field="28" count="1" selected="0">
            <x v="2"/>
          </reference>
          <reference field="30" count="6">
            <x v="7"/>
            <x v="8"/>
            <x v="12"/>
            <x v="18"/>
            <x v="20"/>
            <x v="22"/>
          </reference>
        </references>
      </pivotArea>
    </format>
    <format dxfId="45">
      <pivotArea dataOnly="0" labelOnly="1" fieldPosition="0">
        <references count="2">
          <reference field="28" count="1" selected="0">
            <x v="3"/>
          </reference>
          <reference field="30" count="5">
            <x v="0"/>
            <x v="6"/>
            <x v="11"/>
            <x v="13"/>
            <x v="19"/>
          </reference>
        </references>
      </pivotArea>
    </format>
    <format dxfId="46">
      <pivotArea dataOnly="0" labelOnly="1" fieldPosition="0">
        <references count="2">
          <reference field="28" count="1" selected="0">
            <x v="4"/>
          </reference>
          <reference field="30" count="4">
            <x v="1"/>
            <x v="2"/>
            <x v="10"/>
            <x v="17"/>
          </reference>
        </references>
      </pivotArea>
    </format>
    <format dxfId="47">
      <pivotArea dataOnly="0" labelOnly="1" outline="0" fieldPosition="0">
        <references count="1">
          <reference field="4294967294" count="3">
            <x v="0"/>
            <x v="1"/>
            <x v="2"/>
          </reference>
        </references>
      </pivotArea>
    </format>
    <format dxfId="48">
      <pivotArea collapsedLevelsAreSubtotals="1" fieldPosition="0">
        <references count="1">
          <reference field="28" count="1">
            <x v="0"/>
          </reference>
        </references>
      </pivotArea>
    </format>
    <format dxfId="49">
      <pivotArea collapsedLevelsAreSubtotals="1" fieldPosition="0">
        <references count="2">
          <reference field="28" count="1" selected="0">
            <x v="0"/>
          </reference>
          <reference field="30" count="2">
            <x v="3"/>
            <x v="15"/>
          </reference>
        </references>
      </pivotArea>
    </format>
    <format dxfId="50">
      <pivotArea collapsedLevelsAreSubtotals="1" fieldPosition="0">
        <references count="1">
          <reference field="28" count="1">
            <x v="1"/>
          </reference>
        </references>
      </pivotArea>
    </format>
    <format dxfId="51">
      <pivotArea collapsedLevelsAreSubtotals="1" fieldPosition="0">
        <references count="2">
          <reference field="28" count="1" selected="0">
            <x v="1"/>
          </reference>
          <reference field="30" count="5">
            <x v="5"/>
            <x v="9"/>
            <x v="14"/>
            <x v="16"/>
            <x v="21"/>
          </reference>
        </references>
      </pivotArea>
    </format>
    <format dxfId="52">
      <pivotArea collapsedLevelsAreSubtotals="1" fieldPosition="0">
        <references count="1">
          <reference field="28" count="1">
            <x v="2"/>
          </reference>
        </references>
      </pivotArea>
    </format>
    <format dxfId="53">
      <pivotArea collapsedLevelsAreSubtotals="1" fieldPosition="0">
        <references count="2">
          <reference field="28" count="1" selected="0">
            <x v="2"/>
          </reference>
          <reference field="30" count="6">
            <x v="7"/>
            <x v="8"/>
            <x v="12"/>
            <x v="18"/>
            <x v="20"/>
            <x v="22"/>
          </reference>
        </references>
      </pivotArea>
    </format>
    <format dxfId="54">
      <pivotArea collapsedLevelsAreSubtotals="1" fieldPosition="0">
        <references count="1">
          <reference field="28" count="1">
            <x v="3"/>
          </reference>
        </references>
      </pivotArea>
    </format>
    <format dxfId="55">
      <pivotArea collapsedLevelsAreSubtotals="1" fieldPosition="0">
        <references count="2">
          <reference field="28" count="1" selected="0">
            <x v="3"/>
          </reference>
          <reference field="30" count="5">
            <x v="0"/>
            <x v="6"/>
            <x v="11"/>
            <x v="13"/>
            <x v="19"/>
          </reference>
        </references>
      </pivotArea>
    </format>
    <format dxfId="56">
      <pivotArea collapsedLevelsAreSubtotals="1" fieldPosition="0">
        <references count="1">
          <reference field="28" count="1">
            <x v="4"/>
          </reference>
        </references>
      </pivotArea>
    </format>
    <format dxfId="57">
      <pivotArea collapsedLevelsAreSubtotals="1" fieldPosition="0">
        <references count="2">
          <reference field="28" count="1" selected="0">
            <x v="4"/>
          </reference>
          <reference field="30" count="4">
            <x v="1"/>
            <x v="2"/>
            <x v="10"/>
            <x v="17"/>
          </reference>
        </references>
      </pivotArea>
    </format>
    <format dxfId="58">
      <pivotArea collapsedLevelsAreSubtotals="1" fieldPosition="0">
        <references count="1">
          <reference field="28" count="1">
            <x v="5"/>
          </reference>
        </references>
      </pivotArea>
    </format>
    <format dxfId="59">
      <pivotArea field="28" type="button" dataOnly="0" labelOnly="1" outline="0" axis="axisRow" fieldPosition="0"/>
    </format>
    <format dxfId="60">
      <pivotArea dataOnly="0" labelOnly="1" fieldPosition="0">
        <references count="1">
          <reference field="28" count="0"/>
        </references>
      </pivotArea>
    </format>
    <format dxfId="61">
      <pivotArea dataOnly="0" labelOnly="1" fieldPosition="0">
        <references count="2">
          <reference field="28" count="1" selected="0">
            <x v="0"/>
          </reference>
          <reference field="30" count="2">
            <x v="3"/>
            <x v="15"/>
          </reference>
        </references>
      </pivotArea>
    </format>
    <format dxfId="62">
      <pivotArea dataOnly="0" labelOnly="1" fieldPosition="0">
        <references count="2">
          <reference field="28" count="1" selected="0">
            <x v="1"/>
          </reference>
          <reference field="30" count="5">
            <x v="5"/>
            <x v="9"/>
            <x v="14"/>
            <x v="16"/>
            <x v="21"/>
          </reference>
        </references>
      </pivotArea>
    </format>
    <format dxfId="63">
      <pivotArea dataOnly="0" labelOnly="1" fieldPosition="0">
        <references count="2">
          <reference field="28" count="1" selected="0">
            <x v="2"/>
          </reference>
          <reference field="30" count="6">
            <x v="7"/>
            <x v="8"/>
            <x v="12"/>
            <x v="18"/>
            <x v="20"/>
            <x v="22"/>
          </reference>
        </references>
      </pivotArea>
    </format>
    <format dxfId="64">
      <pivotArea dataOnly="0" labelOnly="1" fieldPosition="0">
        <references count="2">
          <reference field="28" count="1" selected="0">
            <x v="3"/>
          </reference>
          <reference field="30" count="5">
            <x v="0"/>
            <x v="6"/>
            <x v="11"/>
            <x v="13"/>
            <x v="19"/>
          </reference>
        </references>
      </pivotArea>
    </format>
    <format dxfId="65">
      <pivotArea dataOnly="0" labelOnly="1" fieldPosition="0">
        <references count="2">
          <reference field="28" count="1" selected="0">
            <x v="4"/>
          </reference>
          <reference field="30" count="4">
            <x v="1"/>
            <x v="2"/>
            <x v="10"/>
            <x v="17"/>
          </reference>
        </references>
      </pivotArea>
    </format>
    <format dxfId="66">
      <pivotArea dataOnly="0" labelOnly="1" outline="0" fieldPosition="0">
        <references count="1">
          <reference field="4294967294" count="3">
            <x v="0"/>
            <x v="1"/>
            <x v="2"/>
          </reference>
        </references>
      </pivotArea>
    </format>
    <format dxfId="67">
      <pivotArea field="28"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x14:conditionalFormats count="3">
          <x14:conditionalFormat scope="data" priority="3" id="{AF27CB70-3900-41CD-8AE5-2340BF786765}">
            <x14:pivotAreas count="1">
              <pivotArea outline="0" fieldPosition="0">
                <references count="1">
                  <reference field="4294967294" count="1" selected="0">
                    <x v="0"/>
                  </reference>
                </references>
              </pivotArea>
            </x14:pivotAreas>
          </x14:conditionalFormat>
          <x14:conditionalFormat scope="data" priority="2" id="{609939F8-0CA0-4EF1-9D8D-03C5829DA00F}">
            <x14:pivotAreas count="1">
              <pivotArea outline="0" fieldPosition="0">
                <references count="1">
                  <reference field="4294967294" count="1" selected="0">
                    <x v="1"/>
                  </reference>
                </references>
              </pivotArea>
            </x14:pivotAreas>
          </x14:conditionalFormat>
          <x14:conditionalFormat scope="data" priority="1" id="{32DD93ED-E014-457B-8DAE-63E2C407F480}">
            <x14:pivotAreas count="1">
              <pivotArea outline="0" fieldPosition="0">
                <references count="1">
                  <reference field="4294967294" count="1" selected="0">
                    <x v="2"/>
                  </reference>
                </references>
              </pivotArea>
            </x14:pivotAreas>
          </x14:conditionalFormat>
        </x14:conditionalFormats>
      </x14:pivotTableDefinition>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Input_table" displayName="Input_table" ref="A15:BF115" totalsRowShown="0" headerRowDxfId="160" dataDxfId="159">
  <autoFilter ref="A15:BF115"/>
  <tableColumns count="58">
    <tableColumn id="1" name="ID" dataDxfId="158">
      <calculatedColumnFormula>Input_table[[#This Row],[ID2]]</calculatedColumnFormula>
    </tableColumn>
    <tableColumn id="2" name="hazard" dataDxfId="157"/>
    <tableColumn id="3" name="Health Consequences" dataDxfId="156"/>
    <tableColumn id="4" name="Scale" dataDxfId="155"/>
    <tableColumn id="5" name="Exposure" dataDxfId="154"/>
    <tableColumn id="6" name="Frequency" dataDxfId="153"/>
    <tableColumn id="7" name="Jan" dataDxfId="152"/>
    <tableColumn id="8" name="Feb" dataDxfId="151"/>
    <tableColumn id="9" name="Mar" dataDxfId="150"/>
    <tableColumn id="10" name="Apr" dataDxfId="149"/>
    <tableColumn id="11" name="May" dataDxfId="148"/>
    <tableColumn id="12" name="Jun" dataDxfId="147"/>
    <tableColumn id="13" name="Jul" dataDxfId="146"/>
    <tableColumn id="14" name="Aug" dataDxfId="145"/>
    <tableColumn id="15" name="Sep" dataDxfId="144"/>
    <tableColumn id="16" name="Oct" dataDxfId="143"/>
    <tableColumn id="17" name="Nov" dataDxfId="142"/>
    <tableColumn id="18" name="Dec" dataDxfId="141"/>
    <tableColumn id="19" name="Likelihood" dataDxfId="140"/>
    <tableColumn id="20" name="Severity" dataDxfId="139"/>
    <tableColumn id="21" name="Vulnerability" dataDxfId="138"/>
    <tableColumn id="22" name="Coping capacity" dataDxfId="137"/>
    <tableColumn id="23" name="Impact" dataDxfId="136">
      <calculatedColumnFormula>IF(Input_table[[#This Row],[Impact value]]=1,W$2,
IF(Input_table[[#This Row],[Impact value]]=2,W$3,
IF(Input_table[[#This Row],[Impact value]]=3,W$4,
IF(Input_table[[#This Row],[Impact value]]=4,W$5,
IF(Input_table[[#This Row],[Impact value]]=5,W$6,"-")))))</calculatedColumnFormula>
    </tableColumn>
    <tableColumn id="59" name="Confidence" dataDxfId="135"/>
    <tableColumn id="24" name="Risk level" dataDxfId="134">
      <calculatedColumnFormula>IF(Input_table[[#This Row],[Risk value]]=0,"-",VLOOKUP(Input_table[[#This Row],[Risk value]],Help!$A$191:$B$195,2))</calculatedColumnFormula>
    </tableColumn>
    <tableColumn id="26" name="severity value" dataDxfId="133">
      <calculatedColumnFormula>IF(Input_table[[#This Row],[Severity]]=T$2,1,
IF(Input_table[[#This Row],[Severity]]=T$3,2,
IF(Input_table[[#This Row],[Severity]]=T$4,3,
IF(Input_table[[#This Row],[Severity]]=T$5,4,
IF(Input_table[[#This Row],[Severity]]=T$6,5,0)))))</calculatedColumnFormula>
    </tableColumn>
    <tableColumn id="28" name="coping capacity value" dataDxfId="132">
      <calculatedColumnFormula>IF(Input_table[[#This Row],[Coping capacity]]=V$2,1,
IF(Input_table[[#This Row],[Coping capacity]]=V$3,2,
IF(Input_table[[#This Row],[Coping capacity]]=V$4,3,
IF(Input_table[[#This Row],[Coping capacity]]=V$5,4,
IF(Input_table[[#This Row],[Coping capacity]]=V$6,5,0)))))</calculatedColumnFormula>
    </tableColumn>
    <tableColumn id="25" name="likelihood value" dataDxfId="131">
      <calculatedColumnFormula>IF(Input_table[[#This Row],[Likelihood]]=S$2,1,
IF(Input_table[[#This Row],[Likelihood]]=S$3,2,
IF(Input_table[[#This Row],[Likelihood]]=S$4,3,
IF(Input_table[[#This Row],[Likelihood]]=S$5,4,
IF(Input_table[[#This Row],[Likelihood]]=S$6,5,0)))))</calculatedColumnFormula>
    </tableColumn>
    <tableColumn id="27" name="vulnerability value" dataDxfId="130">
      <calculatedColumnFormula>IF(Input_table[[#This Row],[Vulnerability]]=U$2,5,
IF(Input_table[[#This Row],[Vulnerability]]=U$3,4,
IF(Input_table[[#This Row],[Vulnerability]]=U$4,3,
IF(Input_table[[#This Row],[Vulnerability]]=U$5,2,
IF(Input_table[[#This Row],[Vulnerability]]=U$6,1,0)))))</calculatedColumnFormula>
    </tableColumn>
    <tableColumn id="29" name="Impact value" dataDxfId="129">
      <calculatedColumnFormula>IF(Input_table[[#This Row],[coping capacity value]]=0,0,
IF(Input_table[[#This Row],[likelihood value]]=0,0,
IF(Input_table[[#This Row],[vulnerability value]]=0,0,
ROUND(((Help!$H$180*Input_table[[#This Row],[severity value]]+Help!$H$181*Input_table[[#This Row],[vulnerability value]]+Help!H$182*Input_table[[#This Row],[coping capacity value]])/Help!$M$180),0))))</calculatedColumnFormula>
    </tableColumn>
    <tableColumn id="30" name="Risk value" dataDxfId="128">
      <calculatedColumnFormula>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calculatedColumnFormula>
    </tableColumn>
    <tableColumn id="31" name="R_1" dataDxfId="127">
      <calculatedColumnFormula>IF(Input_table[[#This Row],[Impact value]]=AF$14,IF(Input_table[[#This Row],[likelihood value]]=AF$13,Input_table[[#This Row],[ID2]]&amp;"-",""),"")</calculatedColumnFormula>
    </tableColumn>
    <tableColumn id="32" name="R_2" dataDxfId="126">
      <calculatedColumnFormula>IF(Input_table[[#This Row],[Impact value]]=AG$14,IF(Input_table[[#This Row],[likelihood value]]=AG$13,Input_table[[#This Row],[ID2]]&amp;"-",""),"")</calculatedColumnFormula>
    </tableColumn>
    <tableColumn id="33" name="R_3" dataDxfId="125">
      <calculatedColumnFormula>IF(Input_table[[#This Row],[Impact value]]=AH$14,IF(Input_table[[#This Row],[likelihood value]]=AH$13,Input_table[[#This Row],[ID2]]&amp;"-",""),"")</calculatedColumnFormula>
    </tableColumn>
    <tableColumn id="34" name="R_4" dataDxfId="124">
      <calculatedColumnFormula>IF(Input_table[[#This Row],[Impact value]]=AI$14,IF(Input_table[[#This Row],[likelihood value]]=AI$13,Input_table[[#This Row],[ID2]]&amp;"-",""),"")</calculatedColumnFormula>
    </tableColumn>
    <tableColumn id="35" name="R_5" dataDxfId="123">
      <calculatedColumnFormula>IF(Input_table[[#This Row],[Impact value]]=AJ$14,IF(Input_table[[#This Row],[likelihood value]]=AJ$13,Input_table[[#This Row],[ID2]]&amp;"-",""),"")</calculatedColumnFormula>
    </tableColumn>
    <tableColumn id="36" name="R_6" dataDxfId="122">
      <calculatedColumnFormula>IF(Input_table[[#This Row],[Impact value]]=AK$14,IF(Input_table[[#This Row],[likelihood value]]=AK$13,Input_table[[#This Row],[ID2]]&amp;"-",""),"")</calculatedColumnFormula>
    </tableColumn>
    <tableColumn id="37" name="R_7" dataDxfId="121">
      <calculatedColumnFormula>IF(Input_table[[#This Row],[Impact value]]=AL$14,IF(Input_table[[#This Row],[likelihood value]]=AL$13,Input_table[[#This Row],[ID2]]&amp;"-",""),"")</calculatedColumnFormula>
    </tableColumn>
    <tableColumn id="38" name="R_8" dataDxfId="120">
      <calculatedColumnFormula>IF(Input_table[[#This Row],[Impact value]]=AM$14,IF(Input_table[[#This Row],[likelihood value]]=AM$13,Input_table[[#This Row],[ID2]]&amp;"-",""),"")</calculatedColumnFormula>
    </tableColumn>
    <tableColumn id="39" name="R_9" dataDxfId="119">
      <calculatedColumnFormula>IF(Input_table[[#This Row],[Impact value]]=AN$14,IF(Input_table[[#This Row],[likelihood value]]=AN$13,Input_table[[#This Row],[ID2]]&amp;"-",""),"")</calculatedColumnFormula>
    </tableColumn>
    <tableColumn id="40" name="R_10" dataDxfId="118">
      <calculatedColumnFormula>IF(Input_table[[#This Row],[Impact value]]=AO$14,IF(Input_table[[#This Row],[likelihood value]]=AO$13,Input_table[[#This Row],[ID2]]&amp;"-",""),"")</calculatedColumnFormula>
    </tableColumn>
    <tableColumn id="41" name="R_11" dataDxfId="117">
      <calculatedColumnFormula>IF(Input_table[[#This Row],[Impact value]]=AP$14,IF(Input_table[[#This Row],[likelihood value]]=AP$13,Input_table[[#This Row],[ID2]]&amp;"-",""),"")</calculatedColumnFormula>
    </tableColumn>
    <tableColumn id="42" name="R_12" dataDxfId="116">
      <calculatedColumnFormula>IF(Input_table[[#This Row],[Impact value]]=AQ$14,IF(Input_table[[#This Row],[likelihood value]]=AQ$13,Input_table[[#This Row],[ID2]]&amp;"-",""),"")</calculatedColumnFormula>
    </tableColumn>
    <tableColumn id="43" name="R_13" dataDxfId="115">
      <calculatedColumnFormula>IF(Input_table[[#This Row],[Impact value]]=AR$14,IF(Input_table[[#This Row],[likelihood value]]=AR$13,Input_table[[#This Row],[ID2]]&amp;"-",""),"")</calculatedColumnFormula>
    </tableColumn>
    <tableColumn id="44" name="R_14" dataDxfId="114">
      <calculatedColumnFormula>IF(Input_table[[#This Row],[Impact value]]=AS$14,IF(Input_table[[#This Row],[likelihood value]]=AS$13,Input_table[[#This Row],[ID2]]&amp;"-",""),"")</calculatedColumnFormula>
    </tableColumn>
    <tableColumn id="45" name="R_15" dataDxfId="113">
      <calculatedColumnFormula>IF(Input_table[[#This Row],[Impact value]]=AT$14,IF(Input_table[[#This Row],[likelihood value]]=AT$13,Input_table[[#This Row],[ID2]]&amp;"-",""),"")</calculatedColumnFormula>
    </tableColumn>
    <tableColumn id="46" name="R_16" dataDxfId="112">
      <calculatedColumnFormula>IF(Input_table[[#This Row],[Impact value]]=AU$14,IF(Input_table[[#This Row],[likelihood value]]=AU$13,Input_table[[#This Row],[ID2]]&amp;"-",""),"")</calculatedColumnFormula>
    </tableColumn>
    <tableColumn id="47" name="R_17" dataDxfId="111">
      <calculatedColumnFormula>IF(Input_table[[#This Row],[Impact value]]=AV$14,IF(Input_table[[#This Row],[likelihood value]]=AV$13,Input_table[[#This Row],[ID2]]&amp;"-",""),"")</calculatedColumnFormula>
    </tableColumn>
    <tableColumn id="48" name="R_18" dataDxfId="110">
      <calculatedColumnFormula>IF(Input_table[[#This Row],[Impact value]]=AW$14,IF(Input_table[[#This Row],[likelihood value]]=AW$13,Input_table[[#This Row],[ID2]]&amp;"-",""),"")</calculatedColumnFormula>
    </tableColumn>
    <tableColumn id="49" name="R_19" dataDxfId="109">
      <calculatedColumnFormula>IF(Input_table[[#This Row],[Impact value]]=AX$14,IF(Input_table[[#This Row],[likelihood value]]=AX$13,Input_table[[#This Row],[ID2]]&amp;"-",""),"")</calculatedColumnFormula>
    </tableColumn>
    <tableColumn id="50" name="R_20" dataDxfId="108">
      <calculatedColumnFormula>IF(Input_table[[#This Row],[Impact value]]=AY$14,IF(Input_table[[#This Row],[likelihood value]]=AY$13,Input_table[[#This Row],[ID2]]&amp;"-",""),"")</calculatedColumnFormula>
    </tableColumn>
    <tableColumn id="55" name="R_21" dataDxfId="107">
      <calculatedColumnFormula>IF(Input_table[[#This Row],[Impact value]]=AZ$14,IF(Input_table[[#This Row],[likelihood value]]=AZ$13,Input_table[[#This Row],[ID2]]&amp;"-",""),"")</calculatedColumnFormula>
    </tableColumn>
    <tableColumn id="56" name="R_22" dataDxfId="106">
      <calculatedColumnFormula>IF(Input_table[[#This Row],[Impact value]]=BA$14,IF(Input_table[[#This Row],[likelihood value]]=BA$13,Input_table[[#This Row],[ID2]]&amp;"-",""),"")</calculatedColumnFormula>
    </tableColumn>
    <tableColumn id="57" name="R_23" dataDxfId="105">
      <calculatedColumnFormula>IF(Input_table[[#This Row],[Impact value]]=BB$14,IF(Input_table[[#This Row],[likelihood value]]=BB$13,Input_table[[#This Row],[ID2]]&amp;"-",""),"")</calculatedColumnFormula>
    </tableColumn>
    <tableColumn id="51" name="R_24" dataDxfId="104">
      <calculatedColumnFormula>IF(Input_table[[#This Row],[Impact value]]=BC$14,IF(Input_table[[#This Row],[likelihood value]]=BC$13,Input_table[[#This Row],[ID2]]&amp;"-",""),"")</calculatedColumnFormula>
    </tableColumn>
    <tableColumn id="52" name="R_25" dataDxfId="103">
      <calculatedColumnFormula>IF(Input_table[[#This Row],[Impact value]]=BD$14,IF(Input_table[[#This Row],[likelihood value]]=BD$13,Input_table[[#This Row],[ID2]]&amp;"-",""),"")</calculatedColumnFormula>
    </tableColumn>
    <tableColumn id="53" name="ID2" dataDxfId="102">
      <calculatedColumnFormula>ROW(Input_table[[#This Row],[hazard]])-15</calculatedColumnFormula>
    </tableColumn>
    <tableColumn id="54" name="Column49" dataDxfId="101"/>
  </tableColumns>
  <tableStyleInfo name="Input_Table_Style" showFirstColumn="0" showLastColumn="0" showRowStripes="1" showColumnStripes="0"/>
</table>
</file>

<file path=xl/tables/table2.xml><?xml version="1.0" encoding="utf-8"?>
<table xmlns="http://schemas.openxmlformats.org/spreadsheetml/2006/main" id="3" name="Table3" displayName="Table3" ref="A14:H114" totalsRowShown="0" headerRowDxfId="80" dataDxfId="78" headerRowBorderDxfId="79" tableBorderDxfId="77" totalsRowBorderDxfId="76">
  <autoFilter ref="A14:H114"/>
  <tableColumns count="8">
    <tableColumn id="1" name="#" dataDxfId="75">
      <calculatedColumnFormula>Table3[[#This Row],[ID2]]</calculatedColumnFormula>
    </tableColumn>
    <tableColumn id="2" name="Hazard" dataDxfId="74">
      <calculatedColumnFormula>IF(VLOOKUP(Table3[[#This Row],['#]],Input_table[#All],2)="","",VLOOKUP(Table3[[#This Row],['#]],Input_table[#All],2))</calculatedColumnFormula>
    </tableColumn>
    <tableColumn id="3" name="Health Consequences" dataDxfId="73">
      <calculatedColumnFormula>IF(VLOOKUP(Table3[[#This Row],['#]],Input_table[#All],3)="","",VLOOKUP(Table3[[#This Row],['#]],Input_table[#All],3))</calculatedColumnFormula>
    </tableColumn>
    <tableColumn id="4" name="vulnerabilities_descr" dataDxfId="72"/>
    <tableColumn id="7" name="Vuln_score" dataDxfId="71"/>
    <tableColumn id="5" name="Coping capacities" dataDxfId="70"/>
    <tableColumn id="8" name="Capacities_score" dataDxfId="69"/>
    <tableColumn id="6" name="ID2" dataDxfId="68">
      <calculatedColumnFormula>ROW(Table3[[#This Row],[Hazard]])-14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0"/>
  <sheetViews>
    <sheetView tabSelected="1" workbookViewId="0">
      <selection sqref="A1:O1"/>
    </sheetView>
  </sheetViews>
  <sheetFormatPr defaultRowHeight="14.25" x14ac:dyDescent="0.45"/>
  <cols>
    <col min="1" max="1" width="2.73046875" style="86" customWidth="1"/>
    <col min="2" max="2" width="15.1328125" style="86" bestFit="1" customWidth="1"/>
    <col min="3" max="4" width="9.59765625" style="86" customWidth="1"/>
    <col min="5" max="6" width="4.796875" style="86" customWidth="1"/>
    <col min="7" max="7" width="2.265625" style="86" customWidth="1"/>
    <col min="8" max="8" width="2.73046875" style="86" customWidth="1"/>
    <col min="9" max="9" width="1.73046875" style="86" bestFit="1" customWidth="1"/>
    <col min="10" max="10" width="13.1328125" style="86" bestFit="1" customWidth="1"/>
    <col min="11" max="11" width="5" style="86" bestFit="1" customWidth="1"/>
    <col min="12" max="12" width="4.265625" style="86" bestFit="1" customWidth="1"/>
    <col min="13" max="13" width="2.73046875" style="86" customWidth="1"/>
    <col min="14" max="14" width="5" style="86" bestFit="1" customWidth="1"/>
    <col min="15" max="15" width="1.59765625" style="86" customWidth="1"/>
    <col min="16" max="16" width="2.3984375" style="56" customWidth="1"/>
    <col min="17" max="21" width="9.06640625" style="56"/>
    <col min="22" max="22" width="5" style="56" bestFit="1" customWidth="1"/>
    <col min="23" max="23" width="1.73046875" style="86" bestFit="1" customWidth="1"/>
    <col min="24" max="24" width="4.73046875" style="86" customWidth="1"/>
    <col min="25" max="25" width="2.3984375" style="86" customWidth="1"/>
    <col min="26" max="26" width="13.265625" style="86" bestFit="1" customWidth="1"/>
    <col min="27" max="27" width="5" style="86" bestFit="1" customWidth="1"/>
    <col min="28" max="28" width="4.73046875" style="86" bestFit="1" customWidth="1"/>
    <col min="29" max="16384" width="9.06640625" style="86"/>
  </cols>
  <sheetData>
    <row r="1" spans="1:34" s="56" customFormat="1" ht="28.5" x14ac:dyDescent="0.45">
      <c r="A1" s="245" t="s">
        <v>139</v>
      </c>
      <c r="B1" s="245"/>
      <c r="C1" s="245"/>
      <c r="D1" s="245"/>
      <c r="E1" s="245"/>
      <c r="F1" s="245"/>
      <c r="G1" s="245"/>
      <c r="H1" s="245"/>
      <c r="I1" s="245"/>
      <c r="J1" s="245"/>
      <c r="K1" s="245"/>
      <c r="L1" s="245"/>
      <c r="M1" s="245"/>
      <c r="N1" s="245"/>
      <c r="O1" s="245"/>
    </row>
    <row r="2" spans="1:34" s="56" customFormat="1" ht="14.65" thickBot="1" x14ac:dyDescent="0.5"/>
    <row r="3" spans="1:34" s="58" customFormat="1" ht="58.5" customHeight="1" thickTop="1" thickBot="1" x14ac:dyDescent="0.5">
      <c r="A3" s="63"/>
      <c r="B3" s="246" t="s">
        <v>204</v>
      </c>
      <c r="C3" s="247"/>
      <c r="D3" s="247"/>
      <c r="E3" s="247"/>
      <c r="F3" s="247"/>
      <c r="G3" s="247"/>
      <c r="H3" s="247"/>
      <c r="I3" s="247"/>
      <c r="J3" s="247"/>
      <c r="K3" s="247"/>
      <c r="L3" s="247"/>
      <c r="M3" s="247"/>
      <c r="N3" s="247"/>
      <c r="O3" s="248"/>
      <c r="P3" s="63"/>
      <c r="Q3" s="63"/>
      <c r="R3" s="63"/>
      <c r="S3" s="63"/>
      <c r="T3" s="63"/>
      <c r="U3" s="63"/>
      <c r="V3" s="63"/>
      <c r="W3" s="63"/>
      <c r="X3" s="63"/>
      <c r="Y3" s="63"/>
      <c r="Z3" s="63"/>
      <c r="AA3" s="63"/>
      <c r="AB3" s="63"/>
      <c r="AC3" s="63"/>
      <c r="AD3" s="63"/>
      <c r="AE3" s="63"/>
      <c r="AF3" s="63"/>
      <c r="AG3" s="64"/>
      <c r="AH3" s="64"/>
    </row>
    <row r="4" spans="1:34" s="113" customFormat="1" ht="18.399999999999999" thickTop="1" x14ac:dyDescent="0.45">
      <c r="S4" s="57"/>
    </row>
    <row r="5" spans="1:34" s="56" customFormat="1" ht="27.4" customHeight="1" x14ac:dyDescent="0.45">
      <c r="A5" s="206" t="s">
        <v>140</v>
      </c>
      <c r="B5" s="206"/>
      <c r="C5" s="206"/>
      <c r="D5" s="206"/>
      <c r="E5" s="206"/>
      <c r="F5" s="206"/>
      <c r="G5" s="206"/>
      <c r="H5" s="206"/>
      <c r="I5" s="206"/>
      <c r="J5" s="206"/>
      <c r="K5" s="206"/>
      <c r="L5" s="206"/>
      <c r="M5" s="206"/>
      <c r="N5" s="206"/>
      <c r="O5" s="206"/>
    </row>
    <row r="6" spans="1:34" s="56" customFormat="1" ht="18" x14ac:dyDescent="0.45">
      <c r="S6" s="57"/>
    </row>
    <row r="7" spans="1:34" s="56" customFormat="1" ht="18" x14ac:dyDescent="0.45">
      <c r="A7" s="58" t="s">
        <v>164</v>
      </c>
      <c r="S7" s="59"/>
    </row>
    <row r="8" spans="1:34" s="61" customFormat="1" ht="15.75" x14ac:dyDescent="0.45">
      <c r="A8" s="60" t="s">
        <v>147</v>
      </c>
      <c r="B8" s="60" t="s">
        <v>141</v>
      </c>
      <c r="AG8" s="62"/>
      <c r="AH8" s="62"/>
    </row>
    <row r="9" spans="1:34" s="63" customFormat="1" ht="31.15" customHeight="1" x14ac:dyDescent="0.45">
      <c r="B9" s="206" t="s">
        <v>143</v>
      </c>
      <c r="C9" s="206"/>
      <c r="D9" s="206"/>
      <c r="E9" s="206"/>
      <c r="F9" s="206"/>
      <c r="G9" s="206"/>
      <c r="H9" s="206"/>
      <c r="I9" s="206"/>
      <c r="J9" s="206"/>
      <c r="K9" s="206"/>
      <c r="L9" s="206"/>
      <c r="M9" s="206"/>
      <c r="N9" s="206"/>
      <c r="O9" s="206"/>
      <c r="AG9" s="64"/>
      <c r="AH9" s="64"/>
    </row>
    <row r="10" spans="1:34" s="63" customFormat="1" ht="33" customHeight="1" thickBot="1" x14ac:dyDescent="0.5">
      <c r="B10" s="206" t="s">
        <v>142</v>
      </c>
      <c r="C10" s="206"/>
      <c r="D10" s="206"/>
      <c r="E10" s="206"/>
      <c r="F10" s="206"/>
      <c r="G10" s="206"/>
      <c r="H10" s="206"/>
      <c r="I10" s="206"/>
      <c r="J10" s="206"/>
      <c r="K10" s="206"/>
      <c r="L10" s="206"/>
      <c r="M10" s="206"/>
      <c r="N10" s="206"/>
      <c r="O10" s="206"/>
      <c r="AG10" s="64"/>
      <c r="AH10" s="64"/>
    </row>
    <row r="11" spans="1:34" s="58" customFormat="1" ht="45.75" customHeight="1" thickTop="1" thickBot="1" x14ac:dyDescent="0.5">
      <c r="A11" s="63"/>
      <c r="B11" s="208" t="s">
        <v>149</v>
      </c>
      <c r="C11" s="209"/>
      <c r="D11" s="209"/>
      <c r="E11" s="209"/>
      <c r="F11" s="209"/>
      <c r="G11" s="209"/>
      <c r="H11" s="209"/>
      <c r="I11" s="209"/>
      <c r="J11" s="209"/>
      <c r="K11" s="209"/>
      <c r="L11" s="209"/>
      <c r="M11" s="209"/>
      <c r="N11" s="209"/>
      <c r="O11" s="210"/>
      <c r="P11" s="63"/>
      <c r="Q11" s="63"/>
      <c r="R11" s="63"/>
      <c r="S11" s="63"/>
      <c r="T11" s="63"/>
      <c r="U11" s="63"/>
      <c r="V11" s="63"/>
      <c r="W11" s="63"/>
      <c r="X11" s="63"/>
      <c r="Y11" s="63"/>
      <c r="Z11" s="63"/>
      <c r="AA11" s="63"/>
      <c r="AB11" s="63"/>
      <c r="AC11" s="63"/>
      <c r="AD11" s="63"/>
      <c r="AE11" s="63"/>
      <c r="AF11" s="63"/>
      <c r="AG11" s="64"/>
      <c r="AH11" s="64"/>
    </row>
    <row r="12" spans="1:34" s="58" customFormat="1" ht="305.75" customHeight="1" thickTop="1" x14ac:dyDescent="0.4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4"/>
      <c r="AH12" s="64"/>
    </row>
    <row r="13" spans="1:34" s="58" customFormat="1" ht="42" customHeight="1" x14ac:dyDescent="0.4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4"/>
      <c r="AH13" s="64"/>
    </row>
    <row r="14" spans="1:34" s="58" customFormat="1" ht="42" customHeight="1" x14ac:dyDescent="0.4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4"/>
      <c r="AH14" s="64"/>
    </row>
    <row r="15" spans="1:34" s="58" customFormat="1" ht="42" customHeight="1" x14ac:dyDescent="0.45">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4"/>
      <c r="AH15" s="64"/>
    </row>
    <row r="16" spans="1:34" s="58" customFormat="1" ht="42" customHeight="1" x14ac:dyDescent="0.45">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4"/>
      <c r="AH16" s="64"/>
    </row>
    <row r="17" spans="1:34" s="58" customFormat="1" ht="42" customHeight="1" x14ac:dyDescent="0.4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4"/>
      <c r="AH17" s="64"/>
    </row>
    <row r="18" spans="1:34" s="58" customFormat="1" ht="42" customHeight="1" x14ac:dyDescent="0.4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4"/>
      <c r="AH18" s="64"/>
    </row>
    <row r="19" spans="1:34" s="58" customFormat="1" ht="53.25" customHeight="1" x14ac:dyDescent="0.45">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4"/>
      <c r="AH19" s="64"/>
    </row>
    <row r="20" spans="1:34" s="58" customFormat="1" ht="10.5" customHeight="1" x14ac:dyDescent="0.4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4"/>
      <c r="AH20" s="64"/>
    </row>
    <row r="21" spans="1:34" s="58" customFormat="1" ht="55.25" customHeight="1" x14ac:dyDescent="0.4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4"/>
      <c r="AH21" s="64"/>
    </row>
    <row r="22" spans="1:34" s="58" customFormat="1" ht="84" customHeight="1" x14ac:dyDescent="0.4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4"/>
      <c r="AH22" s="64"/>
    </row>
    <row r="23" spans="1:34" s="58" customFormat="1" ht="84" customHeight="1" x14ac:dyDescent="0.4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4"/>
      <c r="AH23" s="64"/>
    </row>
    <row r="24" spans="1:34" s="58" customFormat="1" ht="84" customHeight="1" x14ac:dyDescent="0.4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4"/>
      <c r="AH24" s="64"/>
    </row>
    <row r="25" spans="1:34" s="58" customFormat="1" ht="55.25" customHeight="1" x14ac:dyDescent="0.4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c r="AH25" s="64"/>
    </row>
    <row r="26" spans="1:34" s="58" customFormat="1" ht="74.25" customHeight="1" x14ac:dyDescent="0.4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4"/>
      <c r="AH26" s="64"/>
    </row>
    <row r="27" spans="1:34" s="69" customFormat="1" ht="18" x14ac:dyDescent="0.45">
      <c r="A27" s="65" t="s">
        <v>148</v>
      </c>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8"/>
      <c r="AH27" s="68"/>
    </row>
    <row r="28" spans="1:34" s="74" customFormat="1" ht="13.15" x14ac:dyDescent="0.45">
      <c r="A28" s="70"/>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3"/>
      <c r="AH28" s="73"/>
    </row>
    <row r="29" spans="1:34" s="74" customFormat="1" ht="13.15" x14ac:dyDescent="0.45">
      <c r="A29" s="75" t="s">
        <v>144</v>
      </c>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3"/>
      <c r="AH29" s="73"/>
    </row>
    <row r="30" spans="1:34" s="74" customFormat="1" ht="6" customHeight="1" x14ac:dyDescent="0.45">
      <c r="A30" s="75"/>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3"/>
      <c r="AH30" s="73"/>
    </row>
    <row r="31" spans="1:34" s="74" customFormat="1" ht="13.15" x14ac:dyDescent="0.45">
      <c r="A31" s="75" t="s">
        <v>145</v>
      </c>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3"/>
      <c r="AH31" s="73"/>
    </row>
    <row r="32" spans="1:34" s="74" customFormat="1" ht="13.15" x14ac:dyDescent="0.45">
      <c r="A32" s="230" t="s">
        <v>160</v>
      </c>
      <c r="B32" s="230"/>
      <c r="C32" s="230"/>
      <c r="D32" s="230"/>
      <c r="E32" s="230"/>
      <c r="F32" s="230"/>
      <c r="G32" s="230"/>
      <c r="H32" s="230"/>
      <c r="I32" s="230"/>
      <c r="J32" s="230"/>
      <c r="K32" s="230"/>
      <c r="L32" s="230"/>
      <c r="M32" s="230"/>
      <c r="N32" s="230"/>
      <c r="O32" s="230"/>
      <c r="P32" s="72"/>
      <c r="Q32" s="72"/>
      <c r="R32" s="72"/>
      <c r="S32" s="72"/>
      <c r="T32" s="72"/>
      <c r="U32" s="72"/>
      <c r="V32" s="72"/>
      <c r="W32" s="72"/>
      <c r="X32" s="72"/>
      <c r="Y32" s="72"/>
      <c r="Z32" s="72"/>
      <c r="AA32" s="72"/>
      <c r="AB32" s="72"/>
      <c r="AC32" s="72"/>
      <c r="AD32" s="72"/>
      <c r="AE32" s="72"/>
      <c r="AF32" s="72"/>
      <c r="AG32" s="73"/>
      <c r="AH32" s="73"/>
    </row>
    <row r="33" spans="1:34" s="74" customFormat="1" ht="29.65" customHeight="1" x14ac:dyDescent="0.45">
      <c r="A33" s="229" t="s">
        <v>161</v>
      </c>
      <c r="B33" s="229"/>
      <c r="C33" s="229"/>
      <c r="D33" s="229"/>
      <c r="E33" s="229"/>
      <c r="F33" s="229"/>
      <c r="G33" s="229"/>
      <c r="H33" s="229"/>
      <c r="I33" s="229"/>
      <c r="J33" s="229"/>
      <c r="K33" s="229"/>
      <c r="L33" s="229"/>
      <c r="M33" s="229"/>
      <c r="N33" s="229"/>
      <c r="O33" s="229"/>
      <c r="P33" s="72"/>
      <c r="Q33" s="72"/>
      <c r="R33" s="72"/>
      <c r="S33" s="72"/>
      <c r="T33" s="72"/>
      <c r="U33" s="72"/>
      <c r="V33" s="72"/>
      <c r="W33" s="72"/>
      <c r="X33" s="72"/>
      <c r="Y33" s="72"/>
      <c r="Z33" s="72"/>
      <c r="AA33" s="72"/>
      <c r="AB33" s="72"/>
      <c r="AC33" s="72"/>
      <c r="AD33" s="72"/>
      <c r="AE33" s="72"/>
      <c r="AF33" s="72"/>
      <c r="AG33" s="73"/>
      <c r="AH33" s="73"/>
    </row>
    <row r="34" spans="1:34" s="74" customFormat="1" ht="6" customHeight="1" x14ac:dyDescent="0.45">
      <c r="A34" s="75"/>
      <c r="B34" s="71"/>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3"/>
      <c r="AH34" s="73"/>
    </row>
    <row r="35" spans="1:34" s="74" customFormat="1" ht="13.15" x14ac:dyDescent="0.45">
      <c r="A35" s="75" t="s">
        <v>146</v>
      </c>
      <c r="B35" s="71"/>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3"/>
      <c r="AH35" s="73"/>
    </row>
    <row r="36" spans="1:34" s="74" customFormat="1" ht="13.15" x14ac:dyDescent="0.45">
      <c r="A36" s="228" t="s">
        <v>162</v>
      </c>
      <c r="B36" s="228"/>
      <c r="C36" s="228"/>
      <c r="D36" s="228"/>
      <c r="E36" s="228"/>
      <c r="F36" s="228"/>
      <c r="G36" s="228"/>
      <c r="H36" s="228"/>
      <c r="I36" s="228"/>
      <c r="J36" s="228"/>
      <c r="K36" s="228"/>
      <c r="L36" s="228"/>
      <c r="M36" s="228"/>
      <c r="N36" s="228"/>
      <c r="O36" s="228"/>
      <c r="P36" s="72"/>
      <c r="Q36" s="72"/>
      <c r="R36" s="72"/>
      <c r="S36" s="72"/>
      <c r="T36" s="72"/>
      <c r="U36" s="72"/>
      <c r="V36" s="72"/>
      <c r="W36" s="72"/>
      <c r="X36" s="72"/>
      <c r="Y36" s="72"/>
      <c r="Z36" s="72"/>
      <c r="AA36" s="72"/>
      <c r="AB36" s="72"/>
      <c r="AC36" s="72"/>
      <c r="AD36" s="72"/>
      <c r="AE36" s="72"/>
      <c r="AF36" s="72"/>
      <c r="AG36" s="73"/>
      <c r="AH36" s="73"/>
    </row>
    <row r="37" spans="1:34" s="74" customFormat="1" ht="13.15" x14ac:dyDescent="0.45">
      <c r="A37" s="231" t="s">
        <v>163</v>
      </c>
      <c r="B37" s="231"/>
      <c r="C37" s="231"/>
      <c r="D37" s="231"/>
      <c r="E37" s="231"/>
      <c r="F37" s="231"/>
      <c r="G37" s="231"/>
      <c r="H37" s="231"/>
      <c r="I37" s="231"/>
      <c r="J37" s="231"/>
      <c r="K37" s="231"/>
      <c r="L37" s="231"/>
      <c r="M37" s="231"/>
      <c r="N37" s="231"/>
      <c r="O37" s="231"/>
      <c r="P37" s="72"/>
      <c r="Q37" s="72"/>
      <c r="R37" s="72"/>
      <c r="S37" s="72"/>
      <c r="T37" s="72"/>
      <c r="U37" s="72"/>
      <c r="V37" s="72"/>
      <c r="W37" s="72"/>
      <c r="X37" s="72"/>
      <c r="Y37" s="72"/>
      <c r="Z37" s="72"/>
      <c r="AA37" s="72"/>
      <c r="AB37" s="72"/>
      <c r="AC37" s="72"/>
      <c r="AD37" s="72"/>
      <c r="AE37" s="72"/>
      <c r="AF37" s="72"/>
      <c r="AG37" s="73"/>
      <c r="AH37" s="73"/>
    </row>
    <row r="38" spans="1:34" s="58" customFormat="1" ht="18" x14ac:dyDescent="0.4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4"/>
      <c r="AH38" s="64"/>
    </row>
    <row r="39" spans="1:34" s="69" customFormat="1" ht="18" x14ac:dyDescent="0.45">
      <c r="A39" s="67" t="s">
        <v>151</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8"/>
      <c r="AH39" s="68"/>
    </row>
    <row r="40" spans="1:34" s="77" customFormat="1" ht="13.15" x14ac:dyDescent="0.4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6"/>
      <c r="AH40" s="76"/>
    </row>
    <row r="41" spans="1:34" s="77" customFormat="1" ht="13.15" x14ac:dyDescent="0.45">
      <c r="A41" s="71" t="s">
        <v>150</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6"/>
      <c r="AH41" s="76"/>
    </row>
    <row r="42" spans="1:34" s="77" customFormat="1" ht="13.15" x14ac:dyDescent="0.45">
      <c r="A42" s="78" t="s">
        <v>152</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6"/>
      <c r="AH42" s="76"/>
    </row>
    <row r="43" spans="1:34" s="77" customFormat="1" ht="13.15" x14ac:dyDescent="0.45">
      <c r="A43" s="78" t="s">
        <v>153</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6"/>
      <c r="AH43" s="76"/>
    </row>
    <row r="44" spans="1:34" s="77" customFormat="1" ht="13.15" x14ac:dyDescent="0.45">
      <c r="A44" s="78" t="s">
        <v>154</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6"/>
      <c r="AH44" s="76"/>
    </row>
    <row r="45" spans="1:34" s="77" customFormat="1" ht="13.15" x14ac:dyDescent="0.4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6"/>
      <c r="AH45" s="76"/>
    </row>
    <row r="46" spans="1:34" s="81" customFormat="1" ht="18" x14ac:dyDescent="0.45">
      <c r="A46" s="67" t="s">
        <v>156</v>
      </c>
      <c r="B46" s="67" t="s">
        <v>157</v>
      </c>
      <c r="C46" s="67"/>
      <c r="D46" s="67"/>
      <c r="E46" s="67"/>
      <c r="F46" s="67"/>
      <c r="G46" s="67"/>
      <c r="H46" s="67"/>
      <c r="I46" s="67"/>
      <c r="J46" s="67"/>
      <c r="K46" s="67"/>
      <c r="L46" s="67"/>
      <c r="M46" s="67"/>
      <c r="N46" s="67"/>
      <c r="O46" s="67"/>
      <c r="P46" s="79"/>
      <c r="Q46" s="79"/>
      <c r="R46" s="79"/>
      <c r="S46" s="79"/>
      <c r="T46" s="79"/>
      <c r="U46" s="79"/>
      <c r="V46" s="79"/>
      <c r="W46" s="79"/>
      <c r="X46" s="79"/>
      <c r="Y46" s="79"/>
      <c r="Z46" s="79"/>
      <c r="AA46" s="79"/>
      <c r="AB46" s="79"/>
      <c r="AC46" s="79"/>
      <c r="AD46" s="79"/>
      <c r="AE46" s="79"/>
      <c r="AF46" s="79"/>
      <c r="AG46" s="80"/>
      <c r="AH46" s="80"/>
    </row>
    <row r="47" spans="1:34" s="58" customFormat="1" ht="12.75" customHeight="1" x14ac:dyDescent="0.45">
      <c r="A47" s="82"/>
      <c r="B47" s="8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4"/>
      <c r="AH47" s="64"/>
    </row>
    <row r="48" spans="1:34" s="77" customFormat="1" ht="13.15" x14ac:dyDescent="0.45">
      <c r="A48" s="227" t="s">
        <v>155</v>
      </c>
      <c r="B48" s="227"/>
      <c r="C48" s="227"/>
      <c r="D48" s="227"/>
      <c r="E48" s="227"/>
      <c r="F48" s="227"/>
      <c r="G48" s="227"/>
      <c r="H48" s="227"/>
      <c r="I48" s="227"/>
      <c r="J48" s="227"/>
      <c r="K48" s="227"/>
      <c r="L48" s="227"/>
      <c r="M48" s="227"/>
      <c r="N48" s="227"/>
      <c r="O48" s="227"/>
      <c r="P48" s="71"/>
      <c r="Q48" s="71"/>
      <c r="R48" s="71"/>
      <c r="S48" s="71"/>
      <c r="T48" s="71"/>
      <c r="U48" s="71"/>
      <c r="V48" s="71"/>
      <c r="W48" s="71"/>
      <c r="X48" s="71"/>
      <c r="Y48" s="71"/>
      <c r="Z48" s="71"/>
      <c r="AA48" s="71"/>
      <c r="AB48" s="71"/>
      <c r="AC48" s="71"/>
      <c r="AD48" s="71"/>
      <c r="AE48" s="76"/>
      <c r="AF48" s="76"/>
    </row>
    <row r="49" spans="1:34" s="77" customFormat="1" ht="5.35" customHeight="1" x14ac:dyDescent="0.45">
      <c r="A49" s="76"/>
      <c r="B49" s="76"/>
      <c r="C49" s="76"/>
      <c r="D49" s="76"/>
      <c r="E49" s="76"/>
      <c r="F49" s="76"/>
      <c r="G49" s="76"/>
      <c r="H49" s="76"/>
      <c r="I49" s="76"/>
      <c r="J49" s="76"/>
      <c r="K49" s="76"/>
      <c r="L49" s="76"/>
      <c r="M49" s="76"/>
      <c r="N49" s="76"/>
      <c r="O49" s="76"/>
      <c r="P49" s="71"/>
      <c r="Q49" s="71"/>
      <c r="R49" s="71"/>
      <c r="S49" s="71"/>
      <c r="T49" s="71"/>
      <c r="U49" s="71"/>
      <c r="V49" s="71"/>
      <c r="W49" s="71"/>
      <c r="X49" s="71"/>
      <c r="Y49" s="71"/>
      <c r="Z49" s="71"/>
      <c r="AA49" s="71"/>
      <c r="AB49" s="71"/>
      <c r="AC49" s="71"/>
      <c r="AD49" s="71"/>
      <c r="AE49" s="76"/>
      <c r="AF49" s="76"/>
    </row>
    <row r="50" spans="1:34" s="77" customFormat="1" ht="13.15" x14ac:dyDescent="0.45">
      <c r="A50" s="228" t="s">
        <v>158</v>
      </c>
      <c r="B50" s="228"/>
      <c r="C50" s="228"/>
      <c r="D50" s="228"/>
      <c r="E50" s="228"/>
      <c r="F50" s="228"/>
      <c r="G50" s="228"/>
      <c r="H50" s="228"/>
      <c r="I50" s="228"/>
      <c r="J50" s="228"/>
      <c r="K50" s="228"/>
      <c r="L50" s="228"/>
      <c r="M50" s="228"/>
      <c r="N50" s="228"/>
      <c r="O50" s="228"/>
      <c r="P50" s="71"/>
      <c r="Q50" s="71"/>
      <c r="R50" s="71"/>
      <c r="S50" s="71"/>
      <c r="T50" s="71"/>
      <c r="U50" s="71"/>
      <c r="V50" s="71"/>
      <c r="W50" s="71"/>
      <c r="X50" s="71"/>
      <c r="Y50" s="71"/>
      <c r="Z50" s="71"/>
      <c r="AA50" s="71"/>
      <c r="AB50" s="71"/>
      <c r="AC50" s="71"/>
      <c r="AD50" s="71"/>
      <c r="AE50" s="76"/>
      <c r="AF50" s="76"/>
    </row>
    <row r="51" spans="1:34" s="77" customFormat="1" ht="29.25" customHeight="1" x14ac:dyDescent="0.45">
      <c r="A51" s="229" t="s">
        <v>159</v>
      </c>
      <c r="B51" s="229"/>
      <c r="C51" s="229"/>
      <c r="D51" s="229"/>
      <c r="E51" s="229"/>
      <c r="F51" s="229"/>
      <c r="G51" s="229"/>
      <c r="H51" s="229"/>
      <c r="I51" s="229"/>
      <c r="J51" s="229"/>
      <c r="K51" s="229"/>
      <c r="L51" s="229"/>
      <c r="M51" s="229"/>
      <c r="N51" s="229"/>
      <c r="O51" s="229"/>
      <c r="P51" s="71"/>
      <c r="Q51" s="71"/>
      <c r="R51" s="71"/>
      <c r="S51" s="71"/>
      <c r="T51" s="71"/>
      <c r="U51" s="71"/>
      <c r="V51" s="71"/>
      <c r="W51" s="71"/>
      <c r="X51" s="71"/>
      <c r="Y51" s="71"/>
      <c r="Z51" s="71"/>
      <c r="AA51" s="71"/>
      <c r="AB51" s="71"/>
      <c r="AC51" s="71"/>
      <c r="AD51" s="71"/>
      <c r="AE51" s="76"/>
      <c r="AF51" s="76"/>
    </row>
    <row r="52" spans="1:34" s="58" customFormat="1" ht="18" x14ac:dyDescent="0.4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4"/>
      <c r="AF52" s="64"/>
    </row>
    <row r="53" spans="1:34" s="58" customFormat="1" ht="18" x14ac:dyDescent="0.45">
      <c r="A53" s="63" t="s">
        <v>165</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4"/>
      <c r="AH53" s="64"/>
    </row>
    <row r="54" spans="1:34" s="58" customFormat="1" ht="7.9" customHeight="1" x14ac:dyDescent="0.4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4"/>
      <c r="AH54" s="64"/>
    </row>
    <row r="55" spans="1:34" s="85" customFormat="1" ht="15.75" x14ac:dyDescent="0.45">
      <c r="A55" s="60" t="s">
        <v>166</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84"/>
      <c r="AH55" s="84"/>
    </row>
    <row r="56" spans="1:34" s="85" customFormat="1" ht="9.4" customHeight="1" x14ac:dyDescent="0.4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84"/>
      <c r="AH56" s="84"/>
    </row>
    <row r="57" spans="1:34" s="58" customFormat="1" ht="18" x14ac:dyDescent="0.45">
      <c r="A57" s="56" t="s">
        <v>167</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4"/>
      <c r="AH57" s="64"/>
    </row>
    <row r="58" spans="1:34" ht="3" customHeight="1" thickBot="1" x14ac:dyDescent="0.5">
      <c r="O58" s="56"/>
      <c r="W58" s="56"/>
    </row>
    <row r="59" spans="1:34" x14ac:dyDescent="0.45">
      <c r="B59" s="87" t="s">
        <v>0</v>
      </c>
      <c r="C59" s="88"/>
      <c r="D59" s="88"/>
      <c r="E59" s="88"/>
      <c r="F59" s="88"/>
      <c r="G59" s="88"/>
      <c r="H59" s="88"/>
      <c r="I59" s="88"/>
      <c r="J59" s="88"/>
      <c r="K59" s="88"/>
      <c r="L59" s="88"/>
      <c r="M59" s="88"/>
      <c r="N59" s="89"/>
      <c r="O59" s="56"/>
      <c r="W59" s="56"/>
    </row>
    <row r="60" spans="1:34" x14ac:dyDescent="0.45">
      <c r="A60" s="56"/>
      <c r="B60" s="90" t="s">
        <v>1</v>
      </c>
      <c r="C60" s="221" t="s">
        <v>170</v>
      </c>
      <c r="D60" s="222"/>
      <c r="E60" s="222"/>
      <c r="F60" s="222"/>
      <c r="G60" s="222"/>
      <c r="H60" s="222"/>
      <c r="I60" s="222"/>
      <c r="J60" s="222"/>
      <c r="K60" s="222"/>
      <c r="L60" s="222"/>
      <c r="M60" s="222"/>
      <c r="N60" s="223"/>
      <c r="O60" s="56"/>
      <c r="W60" s="56"/>
    </row>
    <row r="61" spans="1:34" x14ac:dyDescent="0.45">
      <c r="A61" s="56"/>
      <c r="B61" s="90" t="s">
        <v>2</v>
      </c>
      <c r="C61" s="221" t="s">
        <v>171</v>
      </c>
      <c r="D61" s="222"/>
      <c r="E61" s="222"/>
      <c r="F61" s="222"/>
      <c r="G61" s="222"/>
      <c r="H61" s="222"/>
      <c r="I61" s="222"/>
      <c r="J61" s="222"/>
      <c r="K61" s="222"/>
      <c r="L61" s="222"/>
      <c r="M61" s="222"/>
      <c r="N61" s="223"/>
      <c r="O61" s="56"/>
      <c r="W61" s="56"/>
    </row>
    <row r="62" spans="1:34" x14ac:dyDescent="0.45">
      <c r="A62" s="56"/>
      <c r="B62" s="90" t="s">
        <v>3</v>
      </c>
      <c r="C62" s="221" t="s">
        <v>169</v>
      </c>
      <c r="D62" s="222"/>
      <c r="E62" s="222"/>
      <c r="F62" s="222"/>
      <c r="G62" s="222"/>
      <c r="H62" s="222"/>
      <c r="I62" s="222"/>
      <c r="J62" s="222"/>
      <c r="K62" s="222"/>
      <c r="L62" s="222"/>
      <c r="M62" s="222"/>
      <c r="N62" s="223"/>
      <c r="O62" s="56"/>
      <c r="W62" s="56"/>
    </row>
    <row r="63" spans="1:34" x14ac:dyDescent="0.45">
      <c r="A63" s="56"/>
      <c r="B63" s="90" t="s">
        <v>4</v>
      </c>
      <c r="C63" s="221" t="s">
        <v>168</v>
      </c>
      <c r="D63" s="222"/>
      <c r="E63" s="222"/>
      <c r="F63" s="222"/>
      <c r="G63" s="222"/>
      <c r="H63" s="222"/>
      <c r="I63" s="222"/>
      <c r="J63" s="222"/>
      <c r="K63" s="222"/>
      <c r="L63" s="222"/>
      <c r="M63" s="222"/>
      <c r="N63" s="223"/>
      <c r="O63" s="56"/>
      <c r="W63" s="56"/>
    </row>
    <row r="64" spans="1:34" ht="14.65" thickBot="1" x14ac:dyDescent="0.5">
      <c r="A64" s="56"/>
      <c r="B64" s="91" t="s">
        <v>5</v>
      </c>
      <c r="C64" s="224" t="s">
        <v>172</v>
      </c>
      <c r="D64" s="225"/>
      <c r="E64" s="225"/>
      <c r="F64" s="225"/>
      <c r="G64" s="225"/>
      <c r="H64" s="225"/>
      <c r="I64" s="225"/>
      <c r="J64" s="225"/>
      <c r="K64" s="225"/>
      <c r="L64" s="225"/>
      <c r="M64" s="225"/>
      <c r="N64" s="226"/>
      <c r="O64" s="56"/>
      <c r="W64" s="56"/>
    </row>
    <row r="65" spans="1:26" x14ac:dyDescent="0.45">
      <c r="A65" s="56"/>
      <c r="B65" s="56"/>
      <c r="C65" s="56"/>
      <c r="D65" s="56"/>
      <c r="E65" s="56"/>
      <c r="F65" s="56"/>
      <c r="G65" s="56"/>
      <c r="H65" s="56"/>
      <c r="I65" s="56"/>
      <c r="J65" s="56"/>
      <c r="K65" s="56"/>
      <c r="L65" s="56"/>
      <c r="M65" s="56"/>
      <c r="N65" s="56"/>
      <c r="O65" s="56"/>
      <c r="W65" s="56"/>
    </row>
    <row r="66" spans="1:26" s="58" customFormat="1" ht="7.9" customHeight="1" x14ac:dyDescent="0.45">
      <c r="A66" s="63"/>
      <c r="B66" s="63"/>
      <c r="C66" s="63"/>
      <c r="D66" s="63"/>
      <c r="E66" s="63"/>
      <c r="F66" s="63"/>
      <c r="G66" s="63"/>
      <c r="H66" s="63"/>
      <c r="I66" s="63"/>
      <c r="J66" s="63"/>
      <c r="K66" s="63"/>
      <c r="L66" s="63"/>
      <c r="M66" s="63"/>
      <c r="N66" s="63"/>
      <c r="O66" s="63"/>
      <c r="P66" s="63"/>
      <c r="Q66" s="63"/>
      <c r="R66" s="63"/>
      <c r="S66" s="63"/>
      <c r="T66" s="63"/>
      <c r="U66" s="63"/>
      <c r="V66" s="63"/>
      <c r="W66" s="63"/>
      <c r="X66" s="63"/>
      <c r="Y66" s="64"/>
      <c r="Z66" s="64"/>
    </row>
    <row r="67" spans="1:26" s="85" customFormat="1" ht="15.75" x14ac:dyDescent="0.45">
      <c r="A67" s="60" t="s">
        <v>174</v>
      </c>
      <c r="B67" s="60"/>
      <c r="C67" s="60"/>
      <c r="D67" s="60"/>
      <c r="E67" s="60"/>
      <c r="F67" s="60"/>
      <c r="G67" s="60"/>
      <c r="H67" s="60"/>
      <c r="I67" s="60"/>
      <c r="J67" s="60"/>
      <c r="K67" s="60"/>
      <c r="L67" s="60"/>
      <c r="M67" s="60"/>
      <c r="N67" s="60"/>
      <c r="O67" s="60"/>
      <c r="P67" s="60"/>
      <c r="Q67" s="60"/>
      <c r="R67" s="60"/>
      <c r="S67" s="60"/>
      <c r="T67" s="92"/>
      <c r="U67" s="60"/>
      <c r="V67" s="60"/>
      <c r="W67" s="60"/>
      <c r="X67" s="60"/>
      <c r="Y67" s="84"/>
      <c r="Z67" s="84"/>
    </row>
    <row r="68" spans="1:26" s="85" customFormat="1" ht="9.4" customHeight="1" x14ac:dyDescent="0.45">
      <c r="A68" s="60"/>
      <c r="B68" s="60"/>
      <c r="C68" s="60"/>
      <c r="D68" s="60"/>
      <c r="E68" s="60"/>
      <c r="F68" s="60"/>
      <c r="G68" s="60"/>
      <c r="H68" s="60"/>
      <c r="I68" s="60"/>
      <c r="J68" s="60"/>
      <c r="K68" s="60"/>
      <c r="L68" s="60"/>
      <c r="M68" s="60"/>
      <c r="N68" s="60"/>
      <c r="O68" s="60"/>
      <c r="P68" s="60"/>
      <c r="Q68" s="60"/>
      <c r="R68" s="60"/>
      <c r="S68" s="60"/>
      <c r="T68" s="93"/>
      <c r="U68" s="60"/>
      <c r="V68" s="60"/>
      <c r="W68" s="60"/>
      <c r="X68" s="60"/>
      <c r="Y68" s="84"/>
      <c r="Z68" s="84"/>
    </row>
    <row r="69" spans="1:26" s="58" customFormat="1" ht="49.15" customHeight="1" x14ac:dyDescent="0.45">
      <c r="A69" s="206" t="s">
        <v>173</v>
      </c>
      <c r="B69" s="206"/>
      <c r="C69" s="206"/>
      <c r="D69" s="206"/>
      <c r="E69" s="206"/>
      <c r="F69" s="206"/>
      <c r="G69" s="206"/>
      <c r="H69" s="206"/>
      <c r="I69" s="206"/>
      <c r="J69" s="206"/>
      <c r="K69" s="206"/>
      <c r="L69" s="206"/>
      <c r="M69" s="206"/>
      <c r="N69" s="206"/>
      <c r="O69" s="206"/>
      <c r="P69" s="63"/>
      <c r="Q69" s="63"/>
      <c r="R69" s="63"/>
      <c r="S69" s="63"/>
      <c r="T69" s="63"/>
      <c r="U69" s="63"/>
      <c r="V69" s="63"/>
      <c r="W69" s="63"/>
      <c r="X69" s="63"/>
      <c r="Y69" s="64"/>
      <c r="Z69" s="64"/>
    </row>
    <row r="70" spans="1:26" s="58" customFormat="1" ht="18" x14ac:dyDescent="0.45">
      <c r="A70" s="94"/>
      <c r="B70" s="94"/>
      <c r="C70" s="94"/>
      <c r="D70" s="94"/>
      <c r="E70" s="94"/>
      <c r="F70" s="94"/>
      <c r="G70" s="94"/>
      <c r="H70" s="94"/>
      <c r="I70" s="94"/>
      <c r="J70" s="94"/>
      <c r="K70" s="94"/>
      <c r="L70" s="94"/>
      <c r="M70" s="94"/>
      <c r="N70" s="94"/>
      <c r="O70" s="94"/>
      <c r="P70" s="63"/>
      <c r="Q70" s="63"/>
      <c r="R70" s="63"/>
      <c r="S70" s="63"/>
      <c r="T70" s="63"/>
      <c r="U70" s="63"/>
      <c r="V70" s="63"/>
      <c r="W70" s="63"/>
      <c r="X70" s="63"/>
      <c r="Y70" s="64"/>
      <c r="Z70" s="64"/>
    </row>
    <row r="71" spans="1:26" s="58" customFormat="1" ht="18" x14ac:dyDescent="0.45">
      <c r="A71" s="94"/>
      <c r="B71" s="94"/>
      <c r="C71" s="94"/>
      <c r="D71" s="94"/>
      <c r="E71" s="94"/>
      <c r="F71" s="94"/>
      <c r="G71" s="94"/>
      <c r="H71" s="94"/>
      <c r="I71" s="94"/>
      <c r="J71" s="94"/>
      <c r="K71" s="94"/>
      <c r="L71" s="94"/>
      <c r="M71" s="94"/>
      <c r="N71" s="94"/>
      <c r="O71" s="94"/>
      <c r="P71" s="63"/>
      <c r="Q71" s="63"/>
      <c r="R71" s="63"/>
      <c r="S71" s="63"/>
      <c r="T71" s="63"/>
      <c r="U71" s="63"/>
      <c r="V71" s="63"/>
      <c r="W71" s="63"/>
      <c r="X71" s="63"/>
      <c r="Y71" s="64"/>
      <c r="Z71" s="64"/>
    </row>
    <row r="72" spans="1:26" s="85" customFormat="1" ht="15.75" x14ac:dyDescent="0.45">
      <c r="A72" s="60" t="s">
        <v>176</v>
      </c>
      <c r="B72" s="60"/>
      <c r="C72" s="60"/>
      <c r="D72" s="60"/>
      <c r="E72" s="60"/>
      <c r="F72" s="60"/>
      <c r="G72" s="60"/>
      <c r="H72" s="60"/>
      <c r="I72" s="60"/>
      <c r="J72" s="60"/>
      <c r="K72" s="60"/>
      <c r="L72" s="60"/>
      <c r="M72" s="60"/>
      <c r="N72" s="60"/>
      <c r="O72" s="60"/>
      <c r="P72" s="60"/>
      <c r="Q72" s="60"/>
      <c r="R72" s="60"/>
      <c r="S72" s="60"/>
      <c r="T72" s="92"/>
      <c r="U72" s="60"/>
      <c r="V72" s="60"/>
      <c r="W72" s="60"/>
      <c r="X72" s="60"/>
      <c r="Y72" s="84"/>
      <c r="Z72" s="84"/>
    </row>
    <row r="73" spans="1:26" s="85" customFormat="1" ht="9.4" customHeight="1" x14ac:dyDescent="0.45">
      <c r="A73" s="60"/>
      <c r="B73" s="60"/>
      <c r="C73" s="60"/>
      <c r="D73" s="60"/>
      <c r="E73" s="60"/>
      <c r="F73" s="60"/>
      <c r="G73" s="60"/>
      <c r="H73" s="60"/>
      <c r="I73" s="60"/>
      <c r="J73" s="60"/>
      <c r="K73" s="60"/>
      <c r="L73" s="60"/>
      <c r="M73" s="60"/>
      <c r="N73" s="60"/>
      <c r="O73" s="60"/>
      <c r="P73" s="60"/>
      <c r="Q73" s="60"/>
      <c r="R73" s="60"/>
      <c r="S73" s="60"/>
      <c r="T73" s="93"/>
      <c r="U73" s="60"/>
      <c r="V73" s="60"/>
      <c r="W73" s="60"/>
      <c r="X73" s="60"/>
      <c r="Y73" s="84"/>
      <c r="Z73" s="84"/>
    </row>
    <row r="74" spans="1:26" s="58" customFormat="1" ht="49.15" customHeight="1" x14ac:dyDescent="0.45">
      <c r="A74" s="206" t="s">
        <v>175</v>
      </c>
      <c r="B74" s="206"/>
      <c r="C74" s="206"/>
      <c r="D74" s="206"/>
      <c r="E74" s="206"/>
      <c r="F74" s="206"/>
      <c r="G74" s="206"/>
      <c r="H74" s="206"/>
      <c r="I74" s="206"/>
      <c r="J74" s="206"/>
      <c r="K74" s="206"/>
      <c r="L74" s="206"/>
      <c r="M74" s="206"/>
      <c r="N74" s="206"/>
      <c r="O74" s="206"/>
      <c r="P74" s="63"/>
      <c r="Q74" s="63"/>
      <c r="R74" s="63"/>
      <c r="S74" s="63"/>
      <c r="T74" s="63"/>
      <c r="U74" s="63"/>
      <c r="V74" s="63"/>
      <c r="W74" s="63"/>
      <c r="X74" s="63"/>
      <c r="Y74" s="64"/>
      <c r="Z74" s="64"/>
    </row>
    <row r="75" spans="1:26" ht="3.75" customHeight="1" thickBot="1" x14ac:dyDescent="0.5">
      <c r="A75" s="56"/>
      <c r="B75" s="56"/>
      <c r="C75" s="56"/>
      <c r="D75" s="56"/>
      <c r="E75" s="56"/>
      <c r="F75" s="56"/>
      <c r="G75" s="56"/>
      <c r="H75" s="56"/>
      <c r="I75" s="56"/>
      <c r="J75" s="56"/>
      <c r="K75" s="56"/>
      <c r="L75" s="56"/>
      <c r="M75" s="56"/>
      <c r="N75" s="56"/>
      <c r="O75" s="56"/>
      <c r="W75" s="56"/>
      <c r="X75" s="56"/>
    </row>
    <row r="76" spans="1:26" x14ac:dyDescent="0.45">
      <c r="A76" s="219" t="s">
        <v>7</v>
      </c>
      <c r="B76" s="220"/>
      <c r="C76" s="56"/>
      <c r="D76" s="56"/>
      <c r="E76" s="56"/>
      <c r="F76" s="56"/>
      <c r="G76" s="56"/>
      <c r="H76" s="56"/>
      <c r="I76" s="56"/>
      <c r="J76" s="56"/>
      <c r="K76" s="56"/>
      <c r="L76" s="56"/>
      <c r="M76" s="56"/>
      <c r="N76" s="56"/>
      <c r="W76" s="56"/>
      <c r="X76" s="56"/>
    </row>
    <row r="77" spans="1:26" x14ac:dyDescent="0.45">
      <c r="A77" s="95">
        <v>1</v>
      </c>
      <c r="B77" s="96" t="s">
        <v>37</v>
      </c>
      <c r="C77" s="56"/>
      <c r="D77" s="56"/>
      <c r="E77" s="56"/>
      <c r="F77" s="56"/>
      <c r="G77" s="56"/>
      <c r="H77" s="56"/>
      <c r="I77" s="56"/>
      <c r="J77" s="56"/>
      <c r="K77" s="56"/>
      <c r="L77" s="56"/>
      <c r="M77" s="56"/>
      <c r="N77" s="56"/>
      <c r="O77" s="56"/>
      <c r="W77" s="56"/>
      <c r="X77" s="56"/>
    </row>
    <row r="78" spans="1:26" x14ac:dyDescent="0.45">
      <c r="A78" s="95">
        <v>2</v>
      </c>
      <c r="B78" s="96" t="s">
        <v>38</v>
      </c>
      <c r="C78" s="56"/>
      <c r="D78" s="56"/>
      <c r="E78" s="56"/>
      <c r="F78" s="56"/>
      <c r="G78" s="56"/>
      <c r="H78" s="56"/>
      <c r="I78" s="56"/>
      <c r="J78" s="56"/>
      <c r="K78" s="56"/>
      <c r="L78" s="56"/>
      <c r="M78" s="56"/>
      <c r="N78" s="56"/>
      <c r="O78" s="56"/>
      <c r="W78" s="56"/>
      <c r="X78" s="56"/>
    </row>
    <row r="79" spans="1:26" x14ac:dyDescent="0.45">
      <c r="A79" s="95">
        <v>3</v>
      </c>
      <c r="B79" s="96" t="s">
        <v>35</v>
      </c>
      <c r="C79" s="56"/>
      <c r="D79" s="56"/>
      <c r="E79" s="56"/>
      <c r="F79" s="56"/>
      <c r="G79" s="56"/>
      <c r="H79" s="56"/>
      <c r="I79" s="56"/>
      <c r="J79" s="56"/>
      <c r="K79" s="56"/>
      <c r="L79" s="56"/>
      <c r="M79" s="56"/>
      <c r="N79" s="56"/>
      <c r="O79" s="56"/>
      <c r="W79" s="56"/>
      <c r="X79" s="56"/>
    </row>
    <row r="80" spans="1:26" x14ac:dyDescent="0.45">
      <c r="A80" s="95">
        <v>4</v>
      </c>
      <c r="B80" s="96" t="s">
        <v>39</v>
      </c>
      <c r="C80" s="56"/>
      <c r="D80" s="56"/>
      <c r="E80" s="56"/>
      <c r="F80" s="56"/>
      <c r="G80" s="56"/>
      <c r="H80" s="56"/>
      <c r="I80" s="56"/>
      <c r="J80" s="56"/>
      <c r="K80" s="56"/>
      <c r="L80" s="56"/>
      <c r="M80" s="56"/>
      <c r="N80" s="56"/>
      <c r="O80" s="56"/>
      <c r="W80" s="56"/>
      <c r="X80" s="56"/>
    </row>
    <row r="81" spans="1:26" ht="14.65" thickBot="1" x14ac:dyDescent="0.5">
      <c r="A81" s="97">
        <v>5</v>
      </c>
      <c r="B81" s="98" t="s">
        <v>40</v>
      </c>
      <c r="C81" s="56"/>
      <c r="D81" s="56"/>
      <c r="E81" s="56"/>
      <c r="F81" s="56"/>
      <c r="G81" s="56"/>
      <c r="H81" s="56"/>
      <c r="I81" s="56"/>
      <c r="J81" s="56"/>
      <c r="K81" s="56"/>
      <c r="L81" s="56"/>
      <c r="M81" s="56"/>
      <c r="N81" s="56"/>
      <c r="O81" s="56"/>
      <c r="W81" s="56"/>
      <c r="X81" s="56"/>
    </row>
    <row r="82" spans="1:26" x14ac:dyDescent="0.45">
      <c r="A82" s="99"/>
      <c r="B82" s="99"/>
      <c r="C82" s="56"/>
      <c r="D82" s="56"/>
      <c r="E82" s="56"/>
      <c r="F82" s="56"/>
      <c r="G82" s="56"/>
      <c r="H82" s="56"/>
      <c r="I82" s="56"/>
      <c r="J82" s="56"/>
      <c r="K82" s="56"/>
      <c r="L82" s="56"/>
      <c r="M82" s="56"/>
      <c r="N82" s="56"/>
      <c r="O82" s="56"/>
      <c r="W82" s="56"/>
      <c r="X82" s="56"/>
    </row>
    <row r="83" spans="1:26" ht="18" x14ac:dyDescent="0.45">
      <c r="A83" s="100" t="s">
        <v>177</v>
      </c>
      <c r="B83" s="99"/>
      <c r="C83" s="56"/>
      <c r="D83" s="56"/>
      <c r="E83" s="56"/>
      <c r="F83" s="56"/>
      <c r="G83" s="56"/>
      <c r="H83" s="56"/>
      <c r="I83" s="56"/>
      <c r="J83" s="56"/>
      <c r="K83" s="56"/>
      <c r="L83" s="56"/>
      <c r="M83" s="56"/>
      <c r="N83" s="56"/>
      <c r="O83" s="56"/>
      <c r="W83" s="56"/>
      <c r="X83" s="56"/>
    </row>
    <row r="84" spans="1:26" x14ac:dyDescent="0.45">
      <c r="A84" s="101"/>
      <c r="B84" s="99"/>
      <c r="C84" s="56"/>
      <c r="D84" s="56"/>
      <c r="E84" s="56"/>
      <c r="F84" s="56"/>
      <c r="G84" s="56"/>
      <c r="H84" s="56"/>
      <c r="I84" s="56"/>
      <c r="J84" s="56"/>
      <c r="K84" s="56"/>
      <c r="L84" s="56"/>
      <c r="M84" s="56"/>
      <c r="N84" s="56"/>
      <c r="O84" s="56"/>
      <c r="W84" s="56"/>
      <c r="X84" s="56"/>
    </row>
    <row r="85" spans="1:26" x14ac:dyDescent="0.45">
      <c r="A85" s="101" t="s">
        <v>178</v>
      </c>
      <c r="B85" s="99"/>
      <c r="C85" s="56"/>
      <c r="D85" s="56"/>
      <c r="E85" s="56"/>
      <c r="F85" s="56"/>
      <c r="G85" s="56"/>
      <c r="H85" s="56"/>
      <c r="I85" s="56"/>
      <c r="J85" s="56"/>
      <c r="K85" s="56"/>
      <c r="L85" s="56"/>
      <c r="M85" s="56"/>
      <c r="N85" s="56"/>
      <c r="O85" s="56"/>
      <c r="W85" s="56"/>
      <c r="X85" s="56"/>
    </row>
    <row r="86" spans="1:26" ht="6.75" customHeight="1" x14ac:dyDescent="0.45">
      <c r="A86" s="101"/>
      <c r="B86" s="99"/>
      <c r="C86" s="56"/>
      <c r="D86" s="56"/>
      <c r="E86" s="56"/>
      <c r="F86" s="56"/>
      <c r="G86" s="56"/>
      <c r="H86" s="56"/>
      <c r="I86" s="56"/>
      <c r="J86" s="56"/>
      <c r="K86" s="56"/>
      <c r="L86" s="56"/>
      <c r="M86" s="56"/>
      <c r="N86" s="56"/>
      <c r="O86" s="56"/>
      <c r="W86" s="56"/>
      <c r="X86" s="56"/>
    </row>
    <row r="87" spans="1:26" s="85" customFormat="1" ht="15.75" x14ac:dyDescent="0.45">
      <c r="A87" s="60" t="s">
        <v>181</v>
      </c>
      <c r="B87" s="60"/>
      <c r="C87" s="60"/>
      <c r="D87" s="60"/>
      <c r="E87" s="60"/>
      <c r="F87" s="60"/>
      <c r="G87" s="60"/>
      <c r="H87" s="60"/>
      <c r="I87" s="60"/>
      <c r="J87" s="60"/>
      <c r="K87" s="60"/>
      <c r="L87" s="60"/>
      <c r="M87" s="60"/>
      <c r="N87" s="60"/>
      <c r="O87" s="60"/>
      <c r="P87" s="60"/>
      <c r="Q87" s="60"/>
      <c r="R87" s="60"/>
      <c r="S87" s="60"/>
      <c r="T87" s="92"/>
      <c r="U87" s="60"/>
      <c r="V87" s="60"/>
      <c r="W87" s="60"/>
      <c r="X87" s="60"/>
      <c r="Y87" s="84"/>
      <c r="Z87" s="84"/>
    </row>
    <row r="88" spans="1:26" ht="4.9000000000000004" customHeight="1" x14ac:dyDescent="0.45">
      <c r="A88" s="101"/>
      <c r="B88" s="99"/>
      <c r="C88" s="56"/>
      <c r="D88" s="56"/>
      <c r="E88" s="56"/>
      <c r="F88" s="56"/>
      <c r="G88" s="56"/>
      <c r="H88" s="56"/>
      <c r="I88" s="56"/>
      <c r="J88" s="56"/>
      <c r="K88" s="56"/>
      <c r="L88" s="56"/>
      <c r="M88" s="56"/>
      <c r="N88" s="56"/>
      <c r="O88" s="56"/>
      <c r="W88" s="56"/>
      <c r="X88" s="56"/>
    </row>
    <row r="89" spans="1:26" ht="28.15" customHeight="1" x14ac:dyDescent="0.45">
      <c r="A89" s="206" t="s">
        <v>179</v>
      </c>
      <c r="B89" s="206"/>
      <c r="C89" s="206"/>
      <c r="D89" s="206"/>
      <c r="E89" s="206"/>
      <c r="F89" s="206"/>
      <c r="G89" s="206"/>
      <c r="H89" s="206"/>
      <c r="I89" s="206"/>
      <c r="J89" s="206"/>
      <c r="K89" s="206"/>
      <c r="L89" s="206"/>
      <c r="M89" s="206"/>
      <c r="N89" s="206"/>
      <c r="O89" s="206"/>
      <c r="W89" s="56"/>
      <c r="X89" s="56"/>
    </row>
    <row r="90" spans="1:26" x14ac:dyDescent="0.45">
      <c r="A90" s="102" t="s">
        <v>182</v>
      </c>
      <c r="B90" s="99"/>
      <c r="C90" s="56"/>
      <c r="D90" s="56"/>
      <c r="E90" s="56"/>
      <c r="F90" s="56"/>
      <c r="G90" s="56"/>
      <c r="H90" s="56"/>
      <c r="I90" s="56"/>
      <c r="J90" s="56"/>
      <c r="K90" s="56"/>
      <c r="L90" s="56"/>
      <c r="M90" s="56"/>
      <c r="N90" s="56"/>
      <c r="O90" s="56"/>
      <c r="W90" s="56"/>
      <c r="X90" s="56"/>
    </row>
    <row r="91" spans="1:26" x14ac:dyDescent="0.45">
      <c r="A91" s="102" t="s">
        <v>183</v>
      </c>
      <c r="B91" s="99"/>
      <c r="C91" s="56"/>
      <c r="D91" s="56"/>
      <c r="E91" s="56"/>
      <c r="F91" s="56"/>
      <c r="G91" s="56"/>
      <c r="H91" s="56"/>
      <c r="I91" s="56"/>
      <c r="J91" s="56"/>
      <c r="K91" s="56"/>
      <c r="L91" s="56"/>
      <c r="M91" s="56"/>
      <c r="N91" s="56"/>
      <c r="O91" s="56"/>
      <c r="W91" s="56"/>
      <c r="X91" s="56"/>
    </row>
    <row r="92" spans="1:26" ht="6.75" customHeight="1" x14ac:dyDescent="0.45">
      <c r="A92" s="102"/>
      <c r="B92" s="99"/>
      <c r="C92" s="56"/>
      <c r="D92" s="56"/>
      <c r="E92" s="56"/>
      <c r="F92" s="56"/>
      <c r="G92" s="56"/>
      <c r="H92" s="56"/>
      <c r="I92" s="56"/>
      <c r="J92" s="56"/>
      <c r="K92" s="56"/>
      <c r="L92" s="56"/>
      <c r="M92" s="56"/>
      <c r="N92" s="56"/>
      <c r="O92" s="56"/>
      <c r="W92" s="56"/>
      <c r="X92" s="56"/>
    </row>
    <row r="93" spans="1:26" ht="27" customHeight="1" x14ac:dyDescent="0.45">
      <c r="A93" s="217" t="s">
        <v>180</v>
      </c>
      <c r="B93" s="217"/>
      <c r="C93" s="217"/>
      <c r="D93" s="217"/>
      <c r="E93" s="217"/>
      <c r="F93" s="217"/>
      <c r="G93" s="217"/>
      <c r="H93" s="217"/>
      <c r="I93" s="217"/>
      <c r="J93" s="217"/>
      <c r="K93" s="217"/>
      <c r="L93" s="217"/>
      <c r="M93" s="217"/>
      <c r="N93" s="217"/>
      <c r="O93" s="217"/>
      <c r="W93" s="56"/>
      <c r="X93" s="56"/>
    </row>
    <row r="94" spans="1:26" x14ac:dyDescent="0.45">
      <c r="A94" s="102" t="s">
        <v>182</v>
      </c>
      <c r="B94" s="99"/>
      <c r="C94" s="56"/>
      <c r="D94" s="56"/>
      <c r="E94" s="56"/>
      <c r="F94" s="56"/>
      <c r="G94" s="56"/>
      <c r="H94" s="56"/>
      <c r="I94" s="56"/>
      <c r="J94" s="56"/>
      <c r="K94" s="56"/>
      <c r="L94" s="56"/>
      <c r="M94" s="56"/>
      <c r="N94" s="56"/>
      <c r="O94" s="56"/>
      <c r="W94" s="56"/>
      <c r="X94" s="56"/>
    </row>
    <row r="95" spans="1:26" x14ac:dyDescent="0.45">
      <c r="A95" s="102" t="s">
        <v>184</v>
      </c>
      <c r="B95" s="99"/>
      <c r="C95" s="56"/>
      <c r="D95" s="56"/>
      <c r="E95" s="56"/>
      <c r="F95" s="56"/>
      <c r="G95" s="56"/>
      <c r="H95" s="56"/>
      <c r="I95" s="56"/>
      <c r="J95" s="56"/>
      <c r="K95" s="56"/>
      <c r="L95" s="56"/>
      <c r="M95" s="56"/>
      <c r="N95" s="56"/>
      <c r="O95" s="56"/>
      <c r="W95" s="56"/>
      <c r="X95" s="56"/>
    </row>
    <row r="96" spans="1:26" ht="14.65" thickBot="1" x14ac:dyDescent="0.5">
      <c r="A96" s="101"/>
      <c r="B96" s="99"/>
      <c r="C96" s="56"/>
      <c r="D96" s="56"/>
      <c r="E96" s="56"/>
      <c r="F96" s="56"/>
      <c r="G96" s="56"/>
      <c r="H96" s="56"/>
      <c r="I96" s="56"/>
      <c r="J96" s="56"/>
      <c r="K96" s="56"/>
      <c r="L96" s="56"/>
      <c r="M96" s="56"/>
      <c r="N96" s="56"/>
      <c r="O96" s="56"/>
      <c r="W96" s="56"/>
      <c r="X96" s="56"/>
    </row>
    <row r="97" spans="1:24" x14ac:dyDescent="0.45">
      <c r="A97" s="103"/>
      <c r="B97" s="104" t="s">
        <v>41</v>
      </c>
      <c r="C97" s="56"/>
      <c r="D97" s="56"/>
      <c r="E97" s="56"/>
      <c r="F97" s="56"/>
      <c r="G97" s="56"/>
      <c r="H97" s="56"/>
      <c r="I97" s="56"/>
      <c r="J97" s="56"/>
      <c r="K97" s="56"/>
      <c r="L97" s="56"/>
      <c r="M97" s="56"/>
      <c r="N97" s="56"/>
      <c r="O97" s="56"/>
      <c r="W97" s="56"/>
      <c r="X97" s="56"/>
    </row>
    <row r="98" spans="1:24" x14ac:dyDescent="0.45">
      <c r="A98" s="105">
        <v>1</v>
      </c>
      <c r="B98" s="106" t="s">
        <v>42</v>
      </c>
      <c r="C98" s="107"/>
      <c r="D98" s="56"/>
      <c r="E98" s="56"/>
      <c r="F98" s="56"/>
      <c r="G98" s="56"/>
      <c r="H98" s="56"/>
      <c r="I98" s="56"/>
      <c r="J98" s="56"/>
      <c r="K98" s="56"/>
      <c r="L98" s="56"/>
      <c r="M98" s="56"/>
      <c r="N98" s="56"/>
      <c r="O98" s="56"/>
      <c r="W98" s="56"/>
      <c r="X98" s="56"/>
    </row>
    <row r="99" spans="1:24" x14ac:dyDescent="0.45">
      <c r="A99" s="105">
        <v>2</v>
      </c>
      <c r="B99" s="108" t="s">
        <v>43</v>
      </c>
      <c r="C99" s="107"/>
      <c r="D99" s="56"/>
      <c r="E99" s="56"/>
      <c r="F99" s="56"/>
      <c r="G99" s="56"/>
      <c r="H99" s="56"/>
      <c r="I99" s="56"/>
      <c r="J99" s="56"/>
      <c r="K99" s="56"/>
      <c r="L99" s="56"/>
      <c r="M99" s="56"/>
      <c r="N99" s="56"/>
      <c r="O99" s="56"/>
      <c r="W99" s="56"/>
      <c r="X99" s="56"/>
    </row>
    <row r="100" spans="1:24" x14ac:dyDescent="0.45">
      <c r="A100" s="105">
        <v>3</v>
      </c>
      <c r="B100" s="109" t="s">
        <v>44</v>
      </c>
      <c r="C100" s="107"/>
      <c r="D100" s="56"/>
      <c r="E100" s="56"/>
      <c r="F100" s="56"/>
      <c r="G100" s="56"/>
      <c r="H100" s="56"/>
      <c r="I100" s="56"/>
      <c r="J100" s="56"/>
      <c r="K100" s="56"/>
      <c r="L100" s="56"/>
      <c r="M100" s="56"/>
      <c r="N100" s="56"/>
      <c r="O100" s="56"/>
      <c r="W100" s="56"/>
      <c r="X100" s="56"/>
    </row>
    <row r="101" spans="1:24" x14ac:dyDescent="0.45">
      <c r="A101" s="105">
        <v>4</v>
      </c>
      <c r="B101" s="110" t="s">
        <v>45</v>
      </c>
      <c r="C101" s="107"/>
      <c r="D101" s="56"/>
      <c r="E101" s="56"/>
      <c r="F101" s="56"/>
      <c r="G101" s="56"/>
      <c r="H101" s="56"/>
      <c r="I101" s="56"/>
      <c r="J101" s="56"/>
      <c r="K101" s="56"/>
      <c r="L101" s="56"/>
      <c r="M101" s="56"/>
      <c r="N101" s="56"/>
      <c r="O101" s="56"/>
      <c r="W101" s="56"/>
      <c r="X101" s="56"/>
    </row>
    <row r="102" spans="1:24" ht="14.65" thickBot="1" x14ac:dyDescent="0.5">
      <c r="A102" s="111">
        <v>5</v>
      </c>
      <c r="B102" s="112" t="s">
        <v>46</v>
      </c>
      <c r="C102" s="107"/>
      <c r="D102" s="56"/>
      <c r="E102" s="56"/>
      <c r="F102" s="56"/>
      <c r="G102" s="56"/>
      <c r="H102" s="56"/>
      <c r="I102" s="56"/>
      <c r="J102" s="56"/>
      <c r="K102" s="56"/>
      <c r="L102" s="56"/>
      <c r="M102" s="56"/>
      <c r="N102" s="56"/>
      <c r="O102" s="56"/>
      <c r="W102" s="56"/>
      <c r="X102" s="56"/>
    </row>
    <row r="103" spans="1:24" x14ac:dyDescent="0.45">
      <c r="A103" s="56"/>
      <c r="B103" s="56"/>
      <c r="C103" s="107"/>
      <c r="D103" s="56"/>
      <c r="E103" s="56"/>
      <c r="F103" s="56"/>
      <c r="G103" s="56"/>
      <c r="H103" s="56"/>
      <c r="I103" s="56"/>
      <c r="J103" s="56"/>
      <c r="K103" s="56"/>
      <c r="L103" s="56"/>
      <c r="M103" s="56"/>
      <c r="N103" s="56"/>
      <c r="O103" s="56"/>
      <c r="W103" s="56"/>
      <c r="X103" s="56"/>
    </row>
    <row r="104" spans="1:24" x14ac:dyDescent="0.45">
      <c r="A104" s="56"/>
      <c r="B104" s="56"/>
      <c r="C104" s="107"/>
      <c r="D104" s="56"/>
      <c r="E104" s="56"/>
      <c r="F104" s="56"/>
      <c r="G104" s="56"/>
      <c r="H104" s="56"/>
      <c r="I104" s="56"/>
      <c r="J104" s="56"/>
      <c r="K104" s="56"/>
      <c r="L104" s="56"/>
      <c r="M104" s="56"/>
      <c r="N104" s="56"/>
      <c r="O104" s="56"/>
      <c r="W104" s="56"/>
      <c r="X104" s="56"/>
    </row>
    <row r="105" spans="1:24" x14ac:dyDescent="0.45">
      <c r="A105" s="56"/>
      <c r="B105" s="56"/>
      <c r="C105" s="107"/>
      <c r="D105" s="56"/>
      <c r="E105" s="56"/>
      <c r="F105" s="56"/>
      <c r="G105" s="56"/>
      <c r="H105" s="56"/>
      <c r="I105" s="56"/>
      <c r="J105" s="56"/>
      <c r="K105" s="56"/>
      <c r="L105" s="56"/>
      <c r="M105" s="56"/>
      <c r="N105" s="56"/>
      <c r="O105" s="56"/>
      <c r="W105" s="56"/>
      <c r="X105" s="56"/>
    </row>
    <row r="106" spans="1:24" x14ac:dyDescent="0.45">
      <c r="A106" s="56"/>
      <c r="B106" s="56"/>
      <c r="C106" s="107"/>
      <c r="D106" s="56"/>
      <c r="E106" s="56"/>
      <c r="F106" s="56"/>
      <c r="G106" s="56"/>
      <c r="H106" s="56"/>
      <c r="I106" s="56"/>
      <c r="J106" s="56"/>
      <c r="K106" s="56"/>
      <c r="L106" s="56"/>
      <c r="M106" s="56"/>
      <c r="N106" s="56"/>
      <c r="O106" s="56"/>
      <c r="W106" s="56"/>
      <c r="X106" s="56"/>
    </row>
    <row r="107" spans="1:24" x14ac:dyDescent="0.45">
      <c r="A107" s="56"/>
      <c r="B107" s="56"/>
      <c r="C107" s="107"/>
      <c r="D107" s="56"/>
      <c r="E107" s="56"/>
      <c r="F107" s="56"/>
      <c r="G107" s="56"/>
      <c r="H107" s="56"/>
      <c r="I107" s="56"/>
      <c r="J107" s="56"/>
      <c r="K107" s="56"/>
      <c r="L107" s="56"/>
      <c r="M107" s="56"/>
      <c r="N107" s="56"/>
      <c r="O107" s="56"/>
      <c r="W107" s="56"/>
      <c r="X107" s="56"/>
    </row>
    <row r="108" spans="1:24" x14ac:dyDescent="0.45">
      <c r="A108" s="56"/>
      <c r="B108" s="56"/>
      <c r="C108" s="107"/>
      <c r="D108" s="56"/>
      <c r="E108" s="56"/>
      <c r="F108" s="56"/>
      <c r="G108" s="56"/>
      <c r="H108" s="56"/>
      <c r="I108" s="56"/>
      <c r="J108" s="56"/>
      <c r="K108" s="56"/>
      <c r="L108" s="56"/>
      <c r="M108" s="56"/>
      <c r="N108" s="56"/>
      <c r="O108" s="56"/>
      <c r="W108" s="56"/>
      <c r="X108" s="56"/>
    </row>
    <row r="109" spans="1:24" x14ac:dyDescent="0.45">
      <c r="A109" s="56"/>
      <c r="B109" s="56"/>
      <c r="C109" s="107"/>
      <c r="D109" s="56"/>
      <c r="E109" s="56"/>
      <c r="F109" s="56"/>
      <c r="G109" s="56"/>
      <c r="H109" s="56"/>
      <c r="I109" s="56"/>
      <c r="J109" s="56"/>
      <c r="K109" s="56"/>
      <c r="L109" s="56"/>
      <c r="M109" s="56"/>
      <c r="N109" s="56"/>
      <c r="O109" s="56"/>
      <c r="W109" s="56"/>
      <c r="X109" s="56"/>
    </row>
    <row r="110" spans="1:24" x14ac:dyDescent="0.45">
      <c r="A110" s="56"/>
      <c r="B110" s="56"/>
      <c r="C110" s="107"/>
      <c r="D110" s="56"/>
      <c r="E110" s="56"/>
      <c r="F110" s="56"/>
      <c r="G110" s="56"/>
      <c r="H110" s="56"/>
      <c r="I110" s="56"/>
      <c r="J110" s="56"/>
      <c r="K110" s="56"/>
      <c r="L110" s="56"/>
      <c r="M110" s="56"/>
      <c r="N110" s="56"/>
      <c r="O110" s="56"/>
      <c r="W110" s="56"/>
      <c r="X110" s="56"/>
    </row>
    <row r="111" spans="1:24" x14ac:dyDescent="0.45">
      <c r="A111" s="56"/>
      <c r="B111" s="56"/>
      <c r="C111" s="107"/>
      <c r="D111" s="56"/>
      <c r="E111" s="56"/>
      <c r="F111" s="56"/>
      <c r="G111" s="56"/>
      <c r="H111" s="56"/>
      <c r="I111" s="56"/>
      <c r="J111" s="56"/>
      <c r="K111" s="56"/>
      <c r="L111" s="56"/>
      <c r="M111" s="56"/>
      <c r="N111" s="56"/>
      <c r="O111" s="56"/>
      <c r="W111" s="56"/>
      <c r="X111" s="56"/>
    </row>
    <row r="112" spans="1:24" x14ac:dyDescent="0.45">
      <c r="A112" s="56"/>
      <c r="B112" s="56"/>
      <c r="C112" s="107"/>
      <c r="D112" s="56"/>
      <c r="E112" s="56"/>
      <c r="F112" s="56"/>
      <c r="G112" s="56"/>
      <c r="H112" s="56"/>
      <c r="I112" s="56"/>
      <c r="J112" s="56"/>
      <c r="K112" s="56"/>
      <c r="L112" s="56"/>
      <c r="M112" s="56"/>
      <c r="N112" s="56"/>
      <c r="O112" s="56"/>
      <c r="W112" s="56"/>
      <c r="X112" s="56"/>
    </row>
    <row r="113" spans="1:24" x14ac:dyDescent="0.45">
      <c r="A113" s="56"/>
      <c r="B113" s="56"/>
      <c r="C113" s="107"/>
      <c r="D113" s="56"/>
      <c r="E113" s="56"/>
      <c r="F113" s="56"/>
      <c r="G113" s="56"/>
      <c r="H113" s="56"/>
      <c r="I113" s="56"/>
      <c r="J113" s="56"/>
      <c r="K113" s="56"/>
      <c r="L113" s="56"/>
      <c r="M113" s="56"/>
      <c r="N113" s="56"/>
      <c r="O113" s="56"/>
      <c r="W113" s="56"/>
      <c r="X113" s="56"/>
    </row>
    <row r="114" spans="1:24" x14ac:dyDescent="0.45">
      <c r="A114" s="56"/>
      <c r="B114" s="56"/>
      <c r="C114" s="107"/>
      <c r="D114" s="56"/>
      <c r="E114" s="56"/>
      <c r="F114" s="56"/>
      <c r="G114" s="56"/>
      <c r="H114" s="56"/>
      <c r="I114" s="56"/>
      <c r="J114" s="56"/>
      <c r="K114" s="56"/>
      <c r="L114" s="56"/>
      <c r="M114" s="56"/>
      <c r="N114" s="56"/>
      <c r="O114" s="56"/>
      <c r="W114" s="56"/>
      <c r="X114" s="56"/>
    </row>
    <row r="115" spans="1:24" x14ac:dyDescent="0.45">
      <c r="A115" s="56"/>
      <c r="B115" s="56"/>
      <c r="C115" s="107"/>
      <c r="D115" s="56"/>
      <c r="E115" s="56"/>
      <c r="F115" s="56"/>
      <c r="G115" s="56"/>
      <c r="H115" s="56"/>
      <c r="I115" s="56"/>
      <c r="J115" s="56"/>
      <c r="K115" s="56"/>
      <c r="L115" s="56"/>
      <c r="M115" s="56"/>
      <c r="N115" s="56"/>
      <c r="O115" s="56"/>
      <c r="W115" s="56"/>
      <c r="X115" s="56"/>
    </row>
    <row r="116" spans="1:24" x14ac:dyDescent="0.45">
      <c r="A116" s="56"/>
      <c r="B116" s="56"/>
      <c r="C116" s="107"/>
      <c r="D116" s="56"/>
      <c r="E116" s="56"/>
      <c r="F116" s="56"/>
      <c r="G116" s="56"/>
      <c r="H116" s="56"/>
      <c r="I116" s="56"/>
      <c r="J116" s="56"/>
      <c r="K116" s="56"/>
      <c r="L116" s="56"/>
      <c r="M116" s="56"/>
      <c r="N116" s="56"/>
      <c r="O116" s="56"/>
      <c r="W116" s="56"/>
      <c r="X116" s="56"/>
    </row>
    <row r="117" spans="1:24" x14ac:dyDescent="0.45">
      <c r="A117" s="56"/>
      <c r="B117" s="56"/>
      <c r="C117" s="107"/>
      <c r="D117" s="56"/>
      <c r="E117" s="56"/>
      <c r="F117" s="56"/>
      <c r="G117" s="56"/>
      <c r="H117" s="56"/>
      <c r="I117" s="56"/>
      <c r="J117" s="56"/>
      <c r="K117" s="56"/>
      <c r="L117" s="56"/>
      <c r="M117" s="56"/>
      <c r="N117" s="56"/>
      <c r="O117" s="56"/>
      <c r="W117" s="56"/>
      <c r="X117" s="56"/>
    </row>
    <row r="118" spans="1:24" x14ac:dyDescent="0.45">
      <c r="A118" s="56"/>
      <c r="B118" s="56"/>
      <c r="C118" s="107"/>
      <c r="D118" s="56"/>
      <c r="E118" s="56"/>
      <c r="F118" s="56"/>
      <c r="G118" s="56"/>
      <c r="H118" s="56"/>
      <c r="I118" s="56"/>
      <c r="J118" s="56"/>
      <c r="K118" s="56"/>
      <c r="L118" s="56"/>
      <c r="M118" s="56"/>
      <c r="N118" s="56"/>
      <c r="O118" s="56"/>
      <c r="W118" s="56"/>
      <c r="X118" s="56"/>
    </row>
    <row r="119" spans="1:24" x14ac:dyDescent="0.45">
      <c r="A119" s="56"/>
      <c r="B119" s="56"/>
      <c r="C119" s="107"/>
      <c r="D119" s="56"/>
      <c r="E119" s="56"/>
      <c r="F119" s="56"/>
      <c r="G119" s="56"/>
      <c r="H119" s="56"/>
      <c r="I119" s="56"/>
      <c r="J119" s="56"/>
      <c r="K119" s="56"/>
      <c r="L119" s="56"/>
      <c r="M119" s="56"/>
      <c r="N119" s="56"/>
      <c r="O119" s="56"/>
      <c r="W119" s="56"/>
      <c r="X119" s="56"/>
    </row>
    <row r="120" spans="1:24" x14ac:dyDescent="0.45">
      <c r="A120" s="56"/>
      <c r="B120" s="56"/>
      <c r="C120" s="107"/>
      <c r="D120" s="56"/>
      <c r="E120" s="56"/>
      <c r="F120" s="56"/>
      <c r="G120" s="56"/>
      <c r="H120" s="56"/>
      <c r="I120" s="56"/>
      <c r="J120" s="56"/>
      <c r="K120" s="56"/>
      <c r="L120" s="56"/>
      <c r="M120" s="56"/>
      <c r="N120" s="56"/>
      <c r="O120" s="56"/>
      <c r="W120" s="56"/>
      <c r="X120" s="56"/>
    </row>
    <row r="121" spans="1:24" x14ac:dyDescent="0.45">
      <c r="A121" s="56"/>
      <c r="B121" s="56"/>
      <c r="C121" s="107"/>
      <c r="D121" s="56"/>
      <c r="E121" s="56"/>
      <c r="F121" s="56"/>
      <c r="G121" s="56"/>
      <c r="H121" s="56"/>
      <c r="I121" s="56"/>
      <c r="J121" s="56"/>
      <c r="K121" s="56"/>
      <c r="L121" s="56"/>
      <c r="M121" s="56"/>
      <c r="N121" s="56"/>
      <c r="O121" s="56"/>
      <c r="W121" s="56"/>
      <c r="X121" s="56"/>
    </row>
    <row r="122" spans="1:24" x14ac:dyDescent="0.45">
      <c r="A122" s="56"/>
      <c r="B122" s="56"/>
      <c r="C122" s="107"/>
      <c r="D122" s="56"/>
      <c r="E122" s="56"/>
      <c r="F122" s="56"/>
      <c r="G122" s="56"/>
      <c r="H122" s="56"/>
      <c r="I122" s="56"/>
      <c r="J122" s="56"/>
      <c r="K122" s="56"/>
      <c r="L122" s="56"/>
      <c r="M122" s="56"/>
      <c r="N122" s="56"/>
      <c r="O122" s="56"/>
      <c r="W122" s="56"/>
      <c r="X122" s="56"/>
    </row>
    <row r="123" spans="1:24" x14ac:dyDescent="0.45">
      <c r="A123" s="56"/>
      <c r="B123" s="56"/>
      <c r="C123" s="107"/>
      <c r="D123" s="56"/>
      <c r="E123" s="56"/>
      <c r="F123" s="56"/>
      <c r="G123" s="56"/>
      <c r="H123" s="56"/>
      <c r="I123" s="56"/>
      <c r="J123" s="56"/>
      <c r="K123" s="56"/>
      <c r="L123" s="56"/>
      <c r="M123" s="56"/>
      <c r="N123" s="56"/>
      <c r="O123" s="56"/>
      <c r="W123" s="56"/>
      <c r="X123" s="56"/>
    </row>
    <row r="124" spans="1:24" x14ac:dyDescent="0.45">
      <c r="A124" s="56"/>
      <c r="B124" s="56"/>
      <c r="C124" s="107"/>
      <c r="D124" s="56"/>
      <c r="E124" s="56"/>
      <c r="F124" s="56"/>
      <c r="G124" s="56"/>
      <c r="H124" s="56"/>
      <c r="I124" s="56"/>
      <c r="J124" s="56"/>
      <c r="K124" s="56"/>
      <c r="L124" s="56"/>
      <c r="M124" s="56"/>
      <c r="N124" s="56"/>
      <c r="O124" s="56"/>
      <c r="W124" s="56"/>
      <c r="X124" s="56"/>
    </row>
    <row r="125" spans="1:24" x14ac:dyDescent="0.45">
      <c r="A125" s="56"/>
      <c r="B125" s="56"/>
      <c r="C125" s="107"/>
      <c r="D125" s="56"/>
      <c r="E125" s="56"/>
      <c r="F125" s="56"/>
      <c r="G125" s="56"/>
      <c r="H125" s="56"/>
      <c r="I125" s="56"/>
      <c r="J125" s="56"/>
      <c r="K125" s="56"/>
      <c r="L125" s="56"/>
      <c r="M125" s="56"/>
      <c r="N125" s="56"/>
      <c r="O125" s="56"/>
      <c r="W125" s="56"/>
      <c r="X125" s="56"/>
    </row>
    <row r="126" spans="1:24" x14ac:dyDescent="0.45">
      <c r="A126" s="56"/>
      <c r="B126" s="56"/>
      <c r="C126" s="107"/>
      <c r="D126" s="56"/>
      <c r="E126" s="56"/>
      <c r="F126" s="56"/>
      <c r="G126" s="56"/>
      <c r="H126" s="56"/>
      <c r="I126" s="56"/>
      <c r="J126" s="56"/>
      <c r="K126" s="56"/>
      <c r="L126" s="56"/>
      <c r="M126" s="56"/>
      <c r="N126" s="56"/>
      <c r="O126" s="56"/>
      <c r="W126" s="56"/>
      <c r="X126" s="56"/>
    </row>
    <row r="127" spans="1:24" x14ac:dyDescent="0.45">
      <c r="A127" s="56"/>
      <c r="B127" s="56"/>
      <c r="C127" s="107"/>
      <c r="D127" s="56"/>
      <c r="E127" s="56"/>
      <c r="F127" s="56"/>
      <c r="G127" s="56"/>
      <c r="H127" s="56"/>
      <c r="I127" s="56"/>
      <c r="J127" s="56"/>
      <c r="K127" s="56"/>
      <c r="L127" s="56"/>
      <c r="M127" s="56"/>
      <c r="N127" s="56"/>
      <c r="O127" s="56"/>
      <c r="W127" s="56"/>
      <c r="X127" s="56"/>
    </row>
    <row r="128" spans="1:24" x14ac:dyDescent="0.45">
      <c r="A128" s="56"/>
      <c r="B128" s="56"/>
      <c r="C128" s="107"/>
      <c r="D128" s="56"/>
      <c r="E128" s="56"/>
      <c r="F128" s="56"/>
      <c r="G128" s="56"/>
      <c r="H128" s="56"/>
      <c r="I128" s="56"/>
      <c r="J128" s="56"/>
      <c r="K128" s="56"/>
      <c r="L128" s="56"/>
      <c r="M128" s="56"/>
      <c r="N128" s="56"/>
      <c r="O128" s="56"/>
      <c r="W128" s="56"/>
      <c r="X128" s="56"/>
    </row>
    <row r="129" spans="1:26" x14ac:dyDescent="0.45">
      <c r="A129" s="56"/>
      <c r="B129" s="56"/>
      <c r="C129" s="107"/>
      <c r="D129" s="56"/>
      <c r="E129" s="56"/>
      <c r="F129" s="56"/>
      <c r="G129" s="56"/>
      <c r="H129" s="56"/>
      <c r="I129" s="56"/>
      <c r="J129" s="56"/>
      <c r="K129" s="56"/>
      <c r="L129" s="56"/>
      <c r="M129" s="56"/>
      <c r="N129" s="56"/>
      <c r="O129" s="56"/>
      <c r="W129" s="56"/>
      <c r="X129" s="56"/>
    </row>
    <row r="130" spans="1:26" x14ac:dyDescent="0.45">
      <c r="A130" s="56"/>
      <c r="B130" s="56"/>
      <c r="C130" s="107"/>
      <c r="D130" s="56"/>
      <c r="E130" s="56"/>
      <c r="F130" s="56"/>
      <c r="G130" s="56"/>
      <c r="H130" s="56"/>
      <c r="I130" s="56"/>
      <c r="J130" s="56"/>
      <c r="K130" s="56"/>
      <c r="L130" s="56"/>
      <c r="M130" s="56"/>
      <c r="N130" s="56"/>
      <c r="O130" s="56"/>
      <c r="W130" s="56"/>
      <c r="X130" s="56"/>
    </row>
    <row r="131" spans="1:26" x14ac:dyDescent="0.45">
      <c r="A131" s="56"/>
      <c r="B131" s="56"/>
      <c r="C131" s="107"/>
      <c r="D131" s="56"/>
      <c r="E131" s="56"/>
      <c r="F131" s="56"/>
      <c r="G131" s="56"/>
      <c r="H131" s="56"/>
      <c r="I131" s="56"/>
      <c r="J131" s="56"/>
      <c r="K131" s="56"/>
      <c r="L131" s="56"/>
      <c r="M131" s="56"/>
      <c r="N131" s="56"/>
      <c r="O131" s="56"/>
      <c r="W131" s="56"/>
      <c r="X131" s="56"/>
    </row>
    <row r="132" spans="1:26" x14ac:dyDescent="0.45">
      <c r="A132" s="56"/>
      <c r="B132" s="56"/>
      <c r="C132" s="107"/>
      <c r="D132" s="56"/>
      <c r="E132" s="56"/>
      <c r="F132" s="56"/>
      <c r="G132" s="56"/>
      <c r="H132" s="56"/>
      <c r="I132" s="56"/>
      <c r="J132" s="56"/>
      <c r="K132" s="56"/>
      <c r="L132" s="56"/>
      <c r="M132" s="56"/>
      <c r="N132" s="56"/>
      <c r="O132" s="56"/>
      <c r="W132" s="56"/>
      <c r="X132" s="56"/>
    </row>
    <row r="133" spans="1:26" s="85" customFormat="1" ht="15.75" x14ac:dyDescent="0.45">
      <c r="A133" s="60" t="s">
        <v>186</v>
      </c>
      <c r="B133" s="60"/>
      <c r="C133" s="60"/>
      <c r="D133" s="60"/>
      <c r="E133" s="60"/>
      <c r="F133" s="60"/>
      <c r="G133" s="60"/>
      <c r="H133" s="60"/>
      <c r="I133" s="60"/>
      <c r="J133" s="60"/>
      <c r="K133" s="60"/>
      <c r="L133" s="60"/>
      <c r="M133" s="60"/>
      <c r="N133" s="60"/>
      <c r="O133" s="60"/>
      <c r="P133" s="60"/>
      <c r="Q133" s="60"/>
      <c r="R133" s="60"/>
      <c r="S133" s="60"/>
      <c r="T133" s="92"/>
      <c r="U133" s="60"/>
      <c r="V133" s="60"/>
      <c r="W133" s="60"/>
      <c r="X133" s="60"/>
      <c r="Y133" s="84"/>
      <c r="Z133" s="84"/>
    </row>
    <row r="134" spans="1:26" s="85" customFormat="1" ht="15.75" x14ac:dyDescent="0.45">
      <c r="A134" s="60"/>
      <c r="B134" s="60"/>
      <c r="C134" s="60"/>
      <c r="D134" s="60"/>
      <c r="E134" s="60"/>
      <c r="F134" s="60"/>
      <c r="G134" s="60"/>
      <c r="H134" s="60"/>
      <c r="I134" s="60"/>
      <c r="J134" s="60"/>
      <c r="K134" s="60"/>
      <c r="L134" s="60"/>
      <c r="M134" s="60"/>
      <c r="N134" s="60"/>
      <c r="O134" s="60"/>
      <c r="P134" s="60"/>
      <c r="Q134" s="60"/>
      <c r="R134" s="60"/>
      <c r="S134" s="60"/>
      <c r="T134" s="92"/>
      <c r="U134" s="60"/>
      <c r="V134" s="60"/>
      <c r="W134" s="60"/>
      <c r="X134" s="60"/>
      <c r="Y134" s="84"/>
      <c r="Z134" s="84"/>
    </row>
    <row r="135" spans="1:26" ht="39.4" customHeight="1" x14ac:dyDescent="0.45">
      <c r="A135" s="217" t="s">
        <v>185</v>
      </c>
      <c r="B135" s="217"/>
      <c r="C135" s="217"/>
      <c r="D135" s="217"/>
      <c r="E135" s="217"/>
      <c r="F135" s="217"/>
      <c r="G135" s="217"/>
      <c r="H135" s="217"/>
      <c r="I135" s="217"/>
      <c r="J135" s="217"/>
      <c r="K135" s="217"/>
      <c r="L135" s="217"/>
      <c r="M135" s="217"/>
      <c r="N135" s="217"/>
      <c r="O135" s="217"/>
      <c r="W135" s="56"/>
      <c r="X135" s="56"/>
    </row>
    <row r="136" spans="1:26" x14ac:dyDescent="0.45">
      <c r="A136" s="206" t="s">
        <v>187</v>
      </c>
      <c r="B136" s="206"/>
      <c r="C136" s="206"/>
      <c r="D136" s="206"/>
      <c r="E136" s="206"/>
      <c r="F136" s="206"/>
      <c r="G136" s="206"/>
      <c r="H136" s="206"/>
      <c r="I136" s="206"/>
      <c r="J136" s="206"/>
      <c r="K136" s="206"/>
      <c r="L136" s="206"/>
      <c r="M136" s="206"/>
      <c r="N136" s="206"/>
      <c r="O136" s="56"/>
      <c r="W136" s="56"/>
      <c r="X136" s="56"/>
    </row>
    <row r="137" spans="1:26" ht="30.4" customHeight="1" x14ac:dyDescent="0.45">
      <c r="A137" s="206" t="s">
        <v>188</v>
      </c>
      <c r="B137" s="206"/>
      <c r="C137" s="206"/>
      <c r="D137" s="206"/>
      <c r="E137" s="206"/>
      <c r="F137" s="206"/>
      <c r="G137" s="206"/>
      <c r="H137" s="206"/>
      <c r="I137" s="206"/>
      <c r="J137" s="206"/>
      <c r="K137" s="206"/>
      <c r="L137" s="206"/>
      <c r="M137" s="206"/>
      <c r="N137" s="206"/>
      <c r="O137" s="206"/>
      <c r="W137" s="56"/>
      <c r="X137" s="56"/>
    </row>
    <row r="138" spans="1:26" x14ac:dyDescent="0.45">
      <c r="A138" s="206" t="s">
        <v>189</v>
      </c>
      <c r="B138" s="206"/>
      <c r="C138" s="206"/>
      <c r="D138" s="206"/>
      <c r="E138" s="206"/>
      <c r="F138" s="206"/>
      <c r="G138" s="206"/>
      <c r="H138" s="206"/>
      <c r="I138" s="206"/>
      <c r="J138" s="206"/>
      <c r="K138" s="206"/>
      <c r="L138" s="206"/>
      <c r="M138" s="206"/>
      <c r="N138" s="206"/>
      <c r="O138" s="206"/>
      <c r="W138" s="56"/>
      <c r="X138" s="56"/>
    </row>
    <row r="139" spans="1:26" x14ac:dyDescent="0.45">
      <c r="A139" s="218" t="s">
        <v>190</v>
      </c>
      <c r="B139" s="218"/>
      <c r="C139" s="218"/>
      <c r="D139" s="218"/>
      <c r="E139" s="218"/>
      <c r="F139" s="218"/>
      <c r="G139" s="218"/>
      <c r="H139" s="218"/>
      <c r="I139" s="218"/>
      <c r="J139" s="218"/>
      <c r="K139" s="218"/>
      <c r="L139" s="218"/>
      <c r="M139" s="218"/>
      <c r="N139" s="218"/>
      <c r="O139" s="218"/>
      <c r="W139" s="56"/>
      <c r="X139" s="56"/>
    </row>
    <row r="140" spans="1:26" ht="5.65" customHeight="1" x14ac:dyDescent="0.45">
      <c r="A140" s="114"/>
      <c r="B140" s="99"/>
      <c r="C140" s="56"/>
      <c r="D140" s="56"/>
      <c r="E140" s="56"/>
      <c r="F140" s="56"/>
      <c r="G140" s="56"/>
      <c r="H140" s="56"/>
      <c r="I140" s="56"/>
      <c r="J140" s="56"/>
      <c r="K140" s="56"/>
      <c r="L140" s="56"/>
      <c r="M140" s="56"/>
      <c r="N140" s="56"/>
      <c r="O140" s="56"/>
      <c r="W140" s="56"/>
      <c r="X140" s="56"/>
    </row>
    <row r="141" spans="1:26" ht="44.65" customHeight="1" x14ac:dyDescent="0.45">
      <c r="A141" s="206" t="s">
        <v>226</v>
      </c>
      <c r="B141" s="206"/>
      <c r="C141" s="206"/>
      <c r="D141" s="206"/>
      <c r="E141" s="206"/>
      <c r="F141" s="206"/>
      <c r="G141" s="206"/>
      <c r="H141" s="206"/>
      <c r="I141" s="206"/>
      <c r="J141" s="206"/>
      <c r="K141" s="206"/>
      <c r="L141" s="206"/>
      <c r="M141" s="206"/>
      <c r="N141" s="206"/>
      <c r="O141" s="206"/>
      <c r="W141" s="56"/>
      <c r="X141" s="56"/>
    </row>
    <row r="142" spans="1:26" ht="8.35" customHeight="1" thickBot="1" x14ac:dyDescent="0.5">
      <c r="A142" s="101"/>
      <c r="B142" s="99"/>
      <c r="C142" s="56"/>
      <c r="D142" s="56"/>
      <c r="E142" s="56"/>
      <c r="F142" s="56"/>
      <c r="G142" s="56"/>
      <c r="H142" s="56"/>
      <c r="I142" s="56"/>
      <c r="J142" s="56"/>
      <c r="K142" s="56"/>
      <c r="L142" s="56"/>
      <c r="M142" s="56"/>
      <c r="N142" s="56"/>
      <c r="O142" s="56"/>
      <c r="W142" s="56"/>
      <c r="X142" s="56"/>
    </row>
    <row r="143" spans="1:26" x14ac:dyDescent="0.45">
      <c r="A143" s="103"/>
      <c r="B143" s="104" t="s">
        <v>47</v>
      </c>
      <c r="C143" s="56"/>
      <c r="D143" s="56"/>
      <c r="E143" s="56"/>
      <c r="F143" s="56"/>
      <c r="G143" s="56"/>
      <c r="H143" s="56"/>
      <c r="I143" s="56"/>
      <c r="J143" s="56"/>
      <c r="K143" s="56"/>
      <c r="L143" s="56"/>
      <c r="M143" s="56"/>
      <c r="N143" s="56"/>
      <c r="O143" s="56"/>
      <c r="W143" s="56"/>
      <c r="X143" s="56"/>
    </row>
    <row r="144" spans="1:26" x14ac:dyDescent="0.45">
      <c r="A144" s="105">
        <v>5</v>
      </c>
      <c r="B144" s="115" t="s">
        <v>48</v>
      </c>
      <c r="C144" s="56"/>
      <c r="D144" s="56"/>
      <c r="E144" s="56"/>
      <c r="F144" s="56"/>
      <c r="G144" s="56"/>
      <c r="H144" s="56"/>
      <c r="I144" s="56"/>
      <c r="J144" s="56"/>
      <c r="K144" s="56"/>
      <c r="L144" s="56"/>
      <c r="M144" s="56"/>
      <c r="N144" s="56"/>
      <c r="O144" s="56"/>
      <c r="W144" s="56"/>
      <c r="X144" s="56"/>
    </row>
    <row r="145" spans="1:26" x14ac:dyDescent="0.45">
      <c r="A145" s="105">
        <v>4</v>
      </c>
      <c r="B145" s="115" t="s">
        <v>49</v>
      </c>
      <c r="C145" s="56"/>
      <c r="D145" s="56"/>
      <c r="E145" s="56"/>
      <c r="F145" s="56"/>
      <c r="G145" s="56"/>
      <c r="H145" s="56"/>
      <c r="I145" s="56"/>
      <c r="J145" s="56"/>
      <c r="K145" s="56"/>
      <c r="L145" s="56"/>
      <c r="M145" s="56"/>
      <c r="N145" s="56"/>
      <c r="O145" s="56"/>
      <c r="W145" s="56"/>
      <c r="X145" s="56"/>
    </row>
    <row r="146" spans="1:26" x14ac:dyDescent="0.45">
      <c r="A146" s="105">
        <v>3</v>
      </c>
      <c r="B146" s="115" t="s">
        <v>50</v>
      </c>
      <c r="C146" s="56"/>
      <c r="D146" s="56"/>
      <c r="E146" s="56"/>
      <c r="F146" s="56"/>
      <c r="G146" s="56"/>
      <c r="H146" s="56"/>
      <c r="I146" s="56"/>
      <c r="J146" s="56"/>
      <c r="K146" s="56"/>
      <c r="L146" s="56"/>
      <c r="M146" s="56"/>
      <c r="N146" s="56"/>
      <c r="O146" s="56"/>
      <c r="W146" s="56"/>
      <c r="X146" s="56"/>
    </row>
    <row r="147" spans="1:26" x14ac:dyDescent="0.45">
      <c r="A147" s="105">
        <v>2</v>
      </c>
      <c r="B147" s="115" t="s">
        <v>51</v>
      </c>
      <c r="C147" s="56"/>
      <c r="D147" s="56"/>
      <c r="E147" s="56"/>
      <c r="F147" s="56"/>
      <c r="G147" s="56"/>
      <c r="H147" s="56"/>
      <c r="I147" s="56"/>
      <c r="J147" s="56"/>
      <c r="K147" s="56"/>
      <c r="L147" s="56"/>
      <c r="M147" s="56"/>
      <c r="N147" s="56"/>
      <c r="O147" s="56"/>
      <c r="W147" s="56"/>
      <c r="X147" s="56"/>
    </row>
    <row r="148" spans="1:26" ht="14.65" thickBot="1" x14ac:dyDescent="0.5">
      <c r="A148" s="111">
        <v>1</v>
      </c>
      <c r="B148" s="116" t="s">
        <v>52</v>
      </c>
      <c r="C148" s="56"/>
      <c r="D148" s="56"/>
      <c r="E148" s="56"/>
      <c r="F148" s="56"/>
      <c r="G148" s="56"/>
      <c r="H148" s="56"/>
      <c r="I148" s="56"/>
      <c r="J148" s="56"/>
      <c r="K148" s="56"/>
      <c r="L148" s="56"/>
      <c r="M148" s="56"/>
      <c r="N148" s="56"/>
      <c r="O148" s="56"/>
      <c r="W148" s="56"/>
      <c r="X148" s="56"/>
    </row>
    <row r="149" spans="1:26" s="56" customFormat="1" x14ac:dyDescent="0.45">
      <c r="A149" s="99"/>
      <c r="B149" s="99"/>
    </row>
    <row r="150" spans="1:26" s="85" customFormat="1" ht="15.75" x14ac:dyDescent="0.45">
      <c r="A150" s="60" t="s">
        <v>192</v>
      </c>
      <c r="B150" s="60"/>
      <c r="C150" s="60"/>
      <c r="D150" s="60"/>
      <c r="E150" s="60"/>
      <c r="F150" s="60"/>
      <c r="G150" s="60"/>
      <c r="H150" s="60"/>
      <c r="I150" s="60"/>
      <c r="J150" s="60"/>
      <c r="K150" s="60"/>
      <c r="L150" s="60"/>
      <c r="M150" s="60"/>
      <c r="N150" s="60"/>
      <c r="O150" s="60"/>
      <c r="P150" s="60"/>
      <c r="Q150" s="60"/>
      <c r="R150" s="60"/>
      <c r="S150" s="60"/>
      <c r="T150" s="92"/>
      <c r="U150" s="60"/>
      <c r="V150" s="60"/>
      <c r="W150" s="60"/>
      <c r="X150" s="60"/>
      <c r="Y150" s="84"/>
      <c r="Z150" s="84"/>
    </row>
    <row r="151" spans="1:26" ht="5.35" customHeight="1" x14ac:dyDescent="0.45">
      <c r="A151" s="99"/>
      <c r="B151" s="99"/>
      <c r="C151" s="56"/>
      <c r="D151" s="56"/>
      <c r="E151" s="56"/>
      <c r="F151" s="56"/>
      <c r="G151" s="56"/>
      <c r="H151" s="56"/>
      <c r="I151" s="56"/>
      <c r="J151" s="56"/>
      <c r="K151" s="56"/>
      <c r="L151" s="56"/>
      <c r="M151" s="56"/>
      <c r="N151" s="56"/>
      <c r="O151" s="56"/>
    </row>
    <row r="152" spans="1:26" ht="29.25" customHeight="1" x14ac:dyDescent="0.45">
      <c r="A152" s="206" t="s">
        <v>191</v>
      </c>
      <c r="B152" s="206"/>
      <c r="C152" s="206"/>
      <c r="D152" s="206"/>
      <c r="E152" s="206"/>
      <c r="F152" s="206"/>
      <c r="G152" s="206"/>
      <c r="H152" s="206"/>
      <c r="I152" s="206"/>
      <c r="J152" s="206"/>
      <c r="K152" s="206"/>
      <c r="L152" s="206"/>
      <c r="M152" s="206"/>
      <c r="N152" s="206"/>
      <c r="O152" s="206"/>
    </row>
    <row r="153" spans="1:26" ht="27" customHeight="1" x14ac:dyDescent="0.45">
      <c r="A153" s="215" t="s">
        <v>193</v>
      </c>
      <c r="B153" s="215"/>
      <c r="C153" s="215"/>
      <c r="D153" s="215"/>
      <c r="E153" s="215"/>
      <c r="F153" s="215"/>
      <c r="G153" s="215"/>
      <c r="H153" s="215"/>
      <c r="I153" s="215"/>
      <c r="J153" s="215"/>
      <c r="K153" s="215"/>
      <c r="L153" s="215"/>
      <c r="M153" s="215"/>
      <c r="N153" s="215"/>
      <c r="O153" s="215"/>
    </row>
    <row r="154" spans="1:26" x14ac:dyDescent="0.45">
      <c r="A154" s="216" t="s">
        <v>194</v>
      </c>
      <c r="B154" s="216"/>
      <c r="C154" s="216"/>
      <c r="D154" s="216"/>
      <c r="E154" s="216"/>
      <c r="F154" s="216"/>
      <c r="G154" s="216"/>
      <c r="H154" s="216"/>
      <c r="I154" s="216"/>
      <c r="J154" s="216"/>
      <c r="K154" s="216"/>
      <c r="L154" s="216"/>
      <c r="M154" s="216"/>
      <c r="N154" s="216"/>
      <c r="O154" s="216"/>
    </row>
    <row r="155" spans="1:26" x14ac:dyDescent="0.45">
      <c r="A155" s="215" t="s">
        <v>195</v>
      </c>
      <c r="B155" s="215"/>
      <c r="C155" s="215"/>
      <c r="D155" s="215"/>
      <c r="E155" s="215"/>
      <c r="F155" s="215"/>
      <c r="G155" s="215"/>
      <c r="H155" s="215"/>
      <c r="I155" s="215"/>
      <c r="J155" s="215"/>
      <c r="K155" s="215"/>
      <c r="L155" s="215"/>
      <c r="M155" s="215"/>
      <c r="N155" s="215"/>
      <c r="O155" s="215"/>
    </row>
    <row r="156" spans="1:26" ht="7.9" customHeight="1" x14ac:dyDescent="0.45">
      <c r="A156" s="117"/>
      <c r="B156" s="117"/>
      <c r="C156" s="117"/>
      <c r="D156" s="117"/>
      <c r="E156" s="117"/>
      <c r="F156" s="117"/>
      <c r="G156" s="117"/>
      <c r="H156" s="117"/>
      <c r="I156" s="117"/>
      <c r="J156" s="117"/>
      <c r="K156" s="117"/>
      <c r="L156" s="117"/>
      <c r="M156" s="117"/>
      <c r="N156" s="117"/>
      <c r="O156" s="117"/>
    </row>
    <row r="157" spans="1:26" ht="42.75" customHeight="1" x14ac:dyDescent="0.45">
      <c r="A157" s="206" t="s">
        <v>227</v>
      </c>
      <c r="B157" s="206"/>
      <c r="C157" s="206"/>
      <c r="D157" s="206"/>
      <c r="E157" s="206"/>
      <c r="F157" s="206"/>
      <c r="G157" s="206"/>
      <c r="H157" s="206"/>
      <c r="I157" s="206"/>
      <c r="J157" s="206"/>
      <c r="K157" s="206"/>
      <c r="L157" s="206"/>
      <c r="M157" s="206"/>
      <c r="N157" s="206"/>
      <c r="O157" s="206"/>
    </row>
    <row r="158" spans="1:26" ht="7.9" customHeight="1" thickBot="1" x14ac:dyDescent="0.5">
      <c r="A158" s="178"/>
      <c r="B158" s="178"/>
      <c r="C158" s="107"/>
      <c r="D158" s="178"/>
      <c r="E158" s="178"/>
      <c r="F158" s="178"/>
      <c r="G158" s="178"/>
      <c r="H158" s="178"/>
      <c r="I158" s="178"/>
      <c r="J158" s="178"/>
      <c r="K158" s="178"/>
      <c r="L158" s="178"/>
      <c r="M158" s="178"/>
      <c r="N158" s="178"/>
      <c r="O158" s="178"/>
    </row>
    <row r="159" spans="1:26" x14ac:dyDescent="0.45">
      <c r="A159" s="103"/>
      <c r="B159" s="104" t="s">
        <v>53</v>
      </c>
      <c r="C159" s="107"/>
      <c r="D159" s="56"/>
      <c r="E159" s="56"/>
      <c r="F159" s="56"/>
      <c r="G159" s="56"/>
      <c r="H159" s="56"/>
      <c r="I159" s="56"/>
      <c r="J159" s="56"/>
      <c r="K159" s="56"/>
      <c r="L159" s="56"/>
      <c r="M159" s="56"/>
      <c r="N159" s="56"/>
      <c r="O159" s="56"/>
    </row>
    <row r="160" spans="1:26" s="56" customFormat="1" x14ac:dyDescent="0.45">
      <c r="A160" s="105">
        <v>1</v>
      </c>
      <c r="B160" s="115" t="s">
        <v>48</v>
      </c>
      <c r="C160" s="107"/>
    </row>
    <row r="161" spans="1:26" s="56" customFormat="1" x14ac:dyDescent="0.45">
      <c r="A161" s="105">
        <v>2</v>
      </c>
      <c r="B161" s="115" t="s">
        <v>49</v>
      </c>
      <c r="C161" s="107"/>
    </row>
    <row r="162" spans="1:26" s="56" customFormat="1" x14ac:dyDescent="0.45">
      <c r="A162" s="105">
        <v>3</v>
      </c>
      <c r="B162" s="115" t="s">
        <v>50</v>
      </c>
      <c r="C162" s="107"/>
    </row>
    <row r="163" spans="1:26" s="56" customFormat="1" x14ac:dyDescent="0.45">
      <c r="A163" s="105">
        <v>4</v>
      </c>
      <c r="B163" s="115" t="s">
        <v>51</v>
      </c>
      <c r="C163" s="107"/>
    </row>
    <row r="164" spans="1:26" s="56" customFormat="1" ht="14.65" thickBot="1" x14ac:dyDescent="0.5">
      <c r="A164" s="111">
        <v>5</v>
      </c>
      <c r="B164" s="116" t="s">
        <v>52</v>
      </c>
      <c r="C164" s="107"/>
    </row>
    <row r="165" spans="1:26" s="56" customFormat="1" x14ac:dyDescent="0.45">
      <c r="C165" s="107"/>
    </row>
    <row r="166" spans="1:26" s="85" customFormat="1" ht="15.75" x14ac:dyDescent="0.45">
      <c r="A166" s="60" t="s">
        <v>212</v>
      </c>
      <c r="B166" s="60"/>
      <c r="C166" s="60"/>
      <c r="D166" s="60"/>
      <c r="E166" s="60"/>
      <c r="F166" s="60"/>
      <c r="G166" s="60"/>
      <c r="H166" s="60"/>
      <c r="I166" s="60"/>
      <c r="J166" s="60"/>
      <c r="K166" s="60"/>
      <c r="L166" s="60"/>
      <c r="M166" s="60"/>
      <c r="N166" s="60"/>
      <c r="O166" s="60"/>
      <c r="P166" s="60"/>
      <c r="Q166" s="60"/>
      <c r="R166" s="60"/>
      <c r="S166" s="60"/>
      <c r="T166" s="92"/>
      <c r="U166" s="60"/>
      <c r="V166" s="60"/>
      <c r="W166" s="60"/>
      <c r="X166" s="60"/>
      <c r="Y166" s="84"/>
      <c r="Z166" s="84"/>
    </row>
    <row r="167" spans="1:26" s="177" customFormat="1" ht="57" customHeight="1" x14ac:dyDescent="0.45">
      <c r="A167" s="206" t="s">
        <v>213</v>
      </c>
      <c r="B167" s="206"/>
      <c r="C167" s="206"/>
      <c r="D167" s="206"/>
      <c r="E167" s="206"/>
      <c r="F167" s="206"/>
      <c r="G167" s="206"/>
      <c r="H167" s="206"/>
      <c r="I167" s="206"/>
      <c r="J167" s="206"/>
      <c r="K167" s="206"/>
      <c r="L167" s="206"/>
      <c r="M167" s="206"/>
      <c r="N167" s="206"/>
      <c r="O167" s="206"/>
    </row>
    <row r="168" spans="1:26" s="177" customFormat="1" ht="10.9" customHeight="1" thickBot="1" x14ac:dyDescent="0.5">
      <c r="A168" s="176"/>
      <c r="B168" s="176"/>
      <c r="C168" s="176"/>
      <c r="D168" s="176"/>
      <c r="E168" s="176"/>
      <c r="F168" s="176"/>
      <c r="G168" s="176"/>
      <c r="H168" s="176"/>
      <c r="I168" s="176"/>
      <c r="J168" s="176"/>
      <c r="K168" s="176"/>
      <c r="L168" s="176"/>
      <c r="M168" s="176"/>
      <c r="N168" s="176"/>
      <c r="O168" s="176"/>
    </row>
    <row r="169" spans="1:26" s="177" customFormat="1" x14ac:dyDescent="0.45">
      <c r="A169" s="219" t="s">
        <v>205</v>
      </c>
      <c r="B169" s="253"/>
      <c r="C169" s="253"/>
      <c r="D169" s="253"/>
      <c r="E169" s="253"/>
      <c r="F169" s="253"/>
      <c r="G169" s="253"/>
      <c r="H169" s="253"/>
      <c r="I169" s="253"/>
      <c r="J169" s="253"/>
      <c r="K169" s="253"/>
      <c r="L169" s="253"/>
      <c r="M169" s="253"/>
      <c r="N169" s="253"/>
      <c r="O169" s="220"/>
    </row>
    <row r="170" spans="1:26" s="177" customFormat="1" ht="28.5" customHeight="1" x14ac:dyDescent="0.45">
      <c r="A170" s="180"/>
      <c r="B170" s="182" t="s">
        <v>207</v>
      </c>
      <c r="C170" s="249" t="s">
        <v>214</v>
      </c>
      <c r="D170" s="249"/>
      <c r="E170" s="249"/>
      <c r="F170" s="249"/>
      <c r="G170" s="249"/>
      <c r="H170" s="249"/>
      <c r="I170" s="249"/>
      <c r="J170" s="249"/>
      <c r="K170" s="249"/>
      <c r="L170" s="249"/>
      <c r="M170" s="249"/>
      <c r="N170" s="249"/>
      <c r="O170" s="250"/>
    </row>
    <row r="171" spans="1:26" s="177" customFormat="1" ht="28.5" customHeight="1" x14ac:dyDescent="0.45">
      <c r="A171" s="180"/>
      <c r="B171" s="183" t="s">
        <v>208</v>
      </c>
      <c r="C171" s="249" t="s">
        <v>215</v>
      </c>
      <c r="D171" s="249"/>
      <c r="E171" s="249"/>
      <c r="F171" s="249"/>
      <c r="G171" s="249"/>
      <c r="H171" s="249"/>
      <c r="I171" s="249"/>
      <c r="J171" s="249"/>
      <c r="K171" s="249"/>
      <c r="L171" s="249"/>
      <c r="M171" s="249"/>
      <c r="N171" s="249"/>
      <c r="O171" s="250"/>
    </row>
    <row r="172" spans="1:26" s="177" customFormat="1" ht="28.5" customHeight="1" thickBot="1" x14ac:dyDescent="0.5">
      <c r="A172" s="181"/>
      <c r="B172" s="184" t="s">
        <v>209</v>
      </c>
      <c r="C172" s="251" t="s">
        <v>216</v>
      </c>
      <c r="D172" s="251"/>
      <c r="E172" s="251"/>
      <c r="F172" s="251"/>
      <c r="G172" s="251"/>
      <c r="H172" s="251"/>
      <c r="I172" s="251"/>
      <c r="J172" s="251"/>
      <c r="K172" s="251"/>
      <c r="L172" s="251"/>
      <c r="M172" s="251"/>
      <c r="N172" s="251"/>
      <c r="O172" s="252"/>
    </row>
    <row r="173" spans="1:26" s="177" customFormat="1" x14ac:dyDescent="0.45">
      <c r="C173" s="99"/>
    </row>
    <row r="174" spans="1:26" s="85" customFormat="1" ht="15.75" x14ac:dyDescent="0.45">
      <c r="A174" s="60" t="s">
        <v>217</v>
      </c>
      <c r="B174" s="60"/>
      <c r="C174" s="60"/>
      <c r="D174" s="60"/>
      <c r="E174" s="60"/>
      <c r="F174" s="60"/>
      <c r="G174" s="60"/>
      <c r="H174" s="60"/>
      <c r="I174" s="60"/>
      <c r="J174" s="60"/>
      <c r="K174" s="60"/>
      <c r="L174" s="60"/>
      <c r="M174" s="60"/>
      <c r="N174" s="60"/>
      <c r="O174" s="60"/>
      <c r="P174" s="60"/>
      <c r="Q174" s="60"/>
      <c r="R174" s="60"/>
      <c r="S174" s="60"/>
      <c r="T174" s="92"/>
      <c r="U174" s="60"/>
      <c r="V174" s="60"/>
      <c r="W174" s="60"/>
      <c r="X174" s="60"/>
      <c r="Y174" s="84"/>
      <c r="Z174" s="84"/>
    </row>
    <row r="175" spans="1:26" ht="5.35" customHeight="1" x14ac:dyDescent="0.45">
      <c r="A175" s="99"/>
      <c r="B175" s="99"/>
      <c r="C175" s="177"/>
      <c r="D175" s="177"/>
      <c r="E175" s="177"/>
      <c r="F175" s="177"/>
      <c r="G175" s="177"/>
      <c r="H175" s="177"/>
      <c r="I175" s="177"/>
      <c r="J175" s="177"/>
      <c r="K175" s="177"/>
      <c r="L175" s="177"/>
      <c r="M175" s="177"/>
      <c r="N175" s="177"/>
      <c r="O175" s="177"/>
    </row>
    <row r="176" spans="1:26" ht="29.25" customHeight="1" x14ac:dyDescent="0.45">
      <c r="A176" s="206" t="s">
        <v>196</v>
      </c>
      <c r="B176" s="206"/>
      <c r="C176" s="206"/>
      <c r="D176" s="206"/>
      <c r="E176" s="206"/>
      <c r="F176" s="206"/>
      <c r="G176" s="206"/>
      <c r="H176" s="206"/>
      <c r="I176" s="206"/>
      <c r="J176" s="206"/>
      <c r="K176" s="206"/>
      <c r="L176" s="206"/>
      <c r="M176" s="206"/>
      <c r="N176" s="206"/>
      <c r="O176" s="206"/>
    </row>
    <row r="177" spans="1:26" s="56" customFormat="1" ht="14.65" thickBot="1" x14ac:dyDescent="0.5">
      <c r="C177" s="107"/>
    </row>
    <row r="178" spans="1:26" x14ac:dyDescent="0.45">
      <c r="A178" s="87"/>
      <c r="B178" s="88" t="s">
        <v>36</v>
      </c>
      <c r="C178" s="88"/>
      <c r="D178" s="88"/>
      <c r="E178" s="88"/>
      <c r="F178" s="88"/>
      <c r="G178" s="88"/>
      <c r="H178" s="88"/>
      <c r="I178" s="88"/>
      <c r="J178" s="88"/>
      <c r="K178" s="88"/>
      <c r="L178" s="88"/>
      <c r="M178" s="88"/>
      <c r="N178" s="89"/>
      <c r="O178" s="56"/>
    </row>
    <row r="179" spans="1:26" x14ac:dyDescent="0.45">
      <c r="A179" s="118">
        <v>1</v>
      </c>
      <c r="B179" s="99" t="s">
        <v>65</v>
      </c>
      <c r="C179" s="99"/>
      <c r="D179" s="99"/>
      <c r="E179" s="99"/>
      <c r="F179" s="99"/>
      <c r="G179" s="99"/>
      <c r="H179" s="99"/>
      <c r="I179" s="99"/>
      <c r="J179" s="99"/>
      <c r="K179" s="99"/>
      <c r="L179" s="99"/>
      <c r="M179" s="99"/>
      <c r="N179" s="119"/>
      <c r="O179" s="56"/>
    </row>
    <row r="180" spans="1:26" ht="14.45" customHeight="1" x14ac:dyDescent="0.45">
      <c r="A180" s="118">
        <v>2</v>
      </c>
      <c r="B180" s="99" t="s">
        <v>66</v>
      </c>
      <c r="C180" s="239" t="s">
        <v>71</v>
      </c>
      <c r="D180" s="239" t="s">
        <v>60</v>
      </c>
      <c r="E180" s="241" t="s">
        <v>63</v>
      </c>
      <c r="F180" s="241" t="s">
        <v>61</v>
      </c>
      <c r="G180" s="120"/>
      <c r="H180" s="121">
        <v>1</v>
      </c>
      <c r="I180" s="122" t="s">
        <v>74</v>
      </c>
      <c r="J180" s="99" t="str">
        <f>B97</f>
        <v>Severity</v>
      </c>
      <c r="K180" s="241" t="s">
        <v>62</v>
      </c>
      <c r="L180" s="243" t="str">
        <f>"/"</f>
        <v>/</v>
      </c>
      <c r="M180" s="240">
        <v>3</v>
      </c>
      <c r="N180" s="232" t="s">
        <v>64</v>
      </c>
      <c r="O180" s="56"/>
    </row>
    <row r="181" spans="1:26" ht="14.45" customHeight="1" x14ac:dyDescent="0.45">
      <c r="A181" s="118">
        <v>3</v>
      </c>
      <c r="B181" s="99" t="s">
        <v>67</v>
      </c>
      <c r="C181" s="239"/>
      <c r="D181" s="239"/>
      <c r="E181" s="241"/>
      <c r="F181" s="241"/>
      <c r="G181" s="122" t="s">
        <v>54</v>
      </c>
      <c r="H181" s="121">
        <v>1</v>
      </c>
      <c r="I181" s="122" t="s">
        <v>74</v>
      </c>
      <c r="J181" s="99" t="str">
        <f>B143</f>
        <v>Vulnerability</v>
      </c>
      <c r="K181" s="241"/>
      <c r="L181" s="243"/>
      <c r="M181" s="240"/>
      <c r="N181" s="232"/>
      <c r="O181" s="56"/>
    </row>
    <row r="182" spans="1:26" ht="14.45" customHeight="1" x14ac:dyDescent="0.45">
      <c r="A182" s="118">
        <v>4</v>
      </c>
      <c r="B182" s="99" t="s">
        <v>68</v>
      </c>
      <c r="C182" s="239"/>
      <c r="D182" s="239"/>
      <c r="E182" s="241"/>
      <c r="F182" s="241"/>
      <c r="G182" s="122" t="s">
        <v>54</v>
      </c>
      <c r="H182" s="121">
        <v>1</v>
      </c>
      <c r="I182" s="122" t="s">
        <v>74</v>
      </c>
      <c r="J182" s="99" t="str">
        <f>B159</f>
        <v>Coping capacity</v>
      </c>
      <c r="K182" s="241"/>
      <c r="L182" s="243"/>
      <c r="M182" s="240"/>
      <c r="N182" s="232"/>
      <c r="O182" s="56"/>
    </row>
    <row r="183" spans="1:26" ht="14.45" customHeight="1" thickBot="1" x14ac:dyDescent="0.5">
      <c r="A183" s="123">
        <v>5</v>
      </c>
      <c r="B183" s="124" t="s">
        <v>69</v>
      </c>
      <c r="C183" s="124"/>
      <c r="D183" s="124"/>
      <c r="E183" s="242"/>
      <c r="F183" s="242"/>
      <c r="G183" s="124"/>
      <c r="H183" s="124"/>
      <c r="I183" s="124"/>
      <c r="J183" s="124"/>
      <c r="K183" s="242"/>
      <c r="L183" s="244"/>
      <c r="M183" s="124"/>
      <c r="N183" s="233"/>
      <c r="O183" s="56"/>
    </row>
    <row r="184" spans="1:26" x14ac:dyDescent="0.45">
      <c r="A184" s="56"/>
      <c r="B184" s="56"/>
      <c r="C184" s="56"/>
      <c r="D184" s="56"/>
      <c r="E184" s="56"/>
      <c r="F184" s="56"/>
      <c r="G184" s="56"/>
      <c r="H184" s="56"/>
      <c r="I184" s="56"/>
      <c r="J184" s="56"/>
      <c r="K184" s="56"/>
      <c r="L184" s="56"/>
      <c r="M184" s="56"/>
      <c r="N184" s="56"/>
      <c r="O184" s="56"/>
    </row>
    <row r="185" spans="1:26" ht="18" x14ac:dyDescent="0.45">
      <c r="A185" s="100" t="s">
        <v>197</v>
      </c>
      <c r="B185" s="99"/>
      <c r="C185" s="56"/>
      <c r="D185" s="56"/>
      <c r="E185" s="56"/>
      <c r="F185" s="56"/>
      <c r="G185" s="56"/>
      <c r="H185" s="56"/>
      <c r="I185" s="56"/>
      <c r="J185" s="56"/>
      <c r="K185" s="56"/>
      <c r="L185" s="56"/>
      <c r="M185" s="56"/>
      <c r="N185" s="56"/>
      <c r="O185" s="56"/>
      <c r="W185" s="56"/>
      <c r="X185" s="56"/>
    </row>
    <row r="186" spans="1:26" x14ac:dyDescent="0.45">
      <c r="A186" s="56"/>
      <c r="B186" s="56"/>
      <c r="C186" s="56"/>
      <c r="D186" s="56"/>
      <c r="E186" s="56"/>
      <c r="F186" s="56"/>
      <c r="G186" s="56"/>
      <c r="H186" s="56"/>
      <c r="I186" s="56"/>
      <c r="J186" s="56"/>
      <c r="K186" s="56"/>
      <c r="L186" s="56"/>
      <c r="M186" s="56"/>
      <c r="N186" s="56"/>
      <c r="O186" s="56"/>
    </row>
    <row r="187" spans="1:26" s="85" customFormat="1" ht="15.75" x14ac:dyDescent="0.45">
      <c r="A187" s="60" t="s">
        <v>198</v>
      </c>
      <c r="B187" s="60"/>
      <c r="C187" s="60"/>
      <c r="D187" s="60"/>
      <c r="E187" s="60"/>
      <c r="F187" s="60"/>
      <c r="G187" s="60"/>
      <c r="H187" s="60"/>
      <c r="I187" s="60"/>
      <c r="J187" s="60"/>
      <c r="K187" s="60"/>
      <c r="L187" s="60"/>
      <c r="M187" s="60"/>
      <c r="N187" s="60"/>
      <c r="O187" s="60"/>
      <c r="P187" s="60"/>
      <c r="Q187" s="60"/>
      <c r="R187" s="60"/>
      <c r="S187" s="60"/>
      <c r="T187" s="92"/>
      <c r="U187" s="60"/>
      <c r="V187" s="60"/>
      <c r="W187" s="60"/>
      <c r="X187" s="60"/>
      <c r="Y187" s="84"/>
      <c r="Z187" s="84"/>
    </row>
    <row r="188" spans="1:26" x14ac:dyDescent="0.45">
      <c r="A188" s="56"/>
      <c r="B188" s="56"/>
      <c r="C188" s="56"/>
      <c r="D188" s="56"/>
      <c r="E188" s="56"/>
      <c r="F188" s="56"/>
      <c r="G188" s="56"/>
      <c r="H188" s="56"/>
      <c r="I188" s="56"/>
      <c r="J188" s="56"/>
      <c r="K188" s="56"/>
      <c r="L188" s="56"/>
      <c r="M188" s="56"/>
      <c r="N188" s="56"/>
      <c r="O188" s="56"/>
    </row>
    <row r="189" spans="1:26" ht="28.5" customHeight="1" thickBot="1" x14ac:dyDescent="0.5">
      <c r="A189" s="206" t="s">
        <v>199</v>
      </c>
      <c r="B189" s="206"/>
      <c r="C189" s="206"/>
      <c r="D189" s="206"/>
      <c r="E189" s="206"/>
      <c r="F189" s="206"/>
      <c r="G189" s="206"/>
      <c r="H189" s="206"/>
      <c r="I189" s="206"/>
      <c r="J189" s="206"/>
      <c r="K189" s="206"/>
      <c r="L189" s="206"/>
      <c r="M189" s="206"/>
      <c r="N189" s="206"/>
      <c r="O189" s="206"/>
    </row>
    <row r="190" spans="1:26" ht="15" customHeight="1" thickBot="1" x14ac:dyDescent="0.5">
      <c r="A190" s="125"/>
      <c r="B190" s="125" t="s">
        <v>56</v>
      </c>
      <c r="C190" s="236" t="s">
        <v>200</v>
      </c>
      <c r="D190" s="237"/>
      <c r="E190" s="237"/>
      <c r="F190" s="237"/>
      <c r="G190" s="238"/>
      <c r="H190" s="56"/>
      <c r="I190" s="56"/>
      <c r="J190" s="56"/>
      <c r="K190" s="56"/>
      <c r="L190" s="56"/>
      <c r="M190" s="56"/>
      <c r="N190" s="56"/>
      <c r="O190" s="56"/>
      <c r="U190" s="93"/>
    </row>
    <row r="191" spans="1:26" ht="18" customHeight="1" x14ac:dyDescent="0.45">
      <c r="A191" s="126">
        <v>1</v>
      </c>
      <c r="B191" s="127" t="s">
        <v>52</v>
      </c>
      <c r="C191" s="128" t="s">
        <v>72</v>
      </c>
      <c r="D191" s="129">
        <v>1</v>
      </c>
      <c r="E191" s="130" t="s">
        <v>73</v>
      </c>
      <c r="F191" s="129">
        <v>3</v>
      </c>
      <c r="G191" s="131"/>
      <c r="H191" s="56"/>
      <c r="I191" s="56"/>
      <c r="J191" s="56"/>
      <c r="K191" s="56"/>
      <c r="L191" s="56"/>
      <c r="M191" s="56"/>
      <c r="N191" s="56"/>
      <c r="O191" s="56"/>
      <c r="U191" s="92"/>
    </row>
    <row r="192" spans="1:26" ht="18" customHeight="1" x14ac:dyDescent="0.45">
      <c r="A192" s="132">
        <v>2</v>
      </c>
      <c r="B192" s="133" t="s">
        <v>51</v>
      </c>
      <c r="C192" s="128" t="str">
        <f>C191</f>
        <v>from</v>
      </c>
      <c r="D192" s="129">
        <v>4</v>
      </c>
      <c r="E192" s="134" t="str">
        <f>E191</f>
        <v>to</v>
      </c>
      <c r="F192" s="129">
        <v>6</v>
      </c>
      <c r="G192" s="131"/>
      <c r="H192" s="56"/>
      <c r="I192" s="56"/>
      <c r="J192" s="56"/>
      <c r="K192" s="56"/>
      <c r="L192" s="56"/>
      <c r="M192" s="56"/>
      <c r="N192" s="56"/>
      <c r="O192" s="56"/>
      <c r="U192" s="135"/>
    </row>
    <row r="193" spans="1:34" ht="18" customHeight="1" x14ac:dyDescent="0.45">
      <c r="A193" s="132">
        <v>3</v>
      </c>
      <c r="B193" s="136" t="s">
        <v>67</v>
      </c>
      <c r="C193" s="128" t="str">
        <f>C192</f>
        <v>from</v>
      </c>
      <c r="D193" s="129">
        <v>7</v>
      </c>
      <c r="E193" s="134" t="str">
        <f>E192</f>
        <v>to</v>
      </c>
      <c r="F193" s="129">
        <v>11</v>
      </c>
      <c r="G193" s="131"/>
      <c r="H193" s="56"/>
      <c r="I193" s="56"/>
      <c r="J193" s="56"/>
      <c r="K193" s="56"/>
      <c r="L193" s="56"/>
      <c r="M193" s="56"/>
      <c r="N193" s="56"/>
      <c r="O193" s="56"/>
      <c r="U193" s="93"/>
    </row>
    <row r="194" spans="1:34" ht="18" customHeight="1" x14ac:dyDescent="0.45">
      <c r="A194" s="132">
        <v>4</v>
      </c>
      <c r="B194" s="137" t="s">
        <v>49</v>
      </c>
      <c r="C194" s="128" t="str">
        <f>C193</f>
        <v>from</v>
      </c>
      <c r="D194" s="129">
        <v>12</v>
      </c>
      <c r="E194" s="134" t="str">
        <f>E193</f>
        <v>to</v>
      </c>
      <c r="F194" s="129">
        <v>16</v>
      </c>
      <c r="G194" s="131"/>
      <c r="H194" s="56"/>
      <c r="I194" s="56"/>
      <c r="J194" s="56"/>
      <c r="K194" s="56"/>
      <c r="L194" s="56"/>
      <c r="M194" s="56"/>
      <c r="N194" s="56"/>
      <c r="O194" s="56"/>
    </row>
    <row r="195" spans="1:34" ht="18.399999999999999" customHeight="1" thickBot="1" x14ac:dyDescent="0.5">
      <c r="A195" s="138">
        <v>5</v>
      </c>
      <c r="B195" s="139" t="s">
        <v>48</v>
      </c>
      <c r="C195" s="140" t="str">
        <f>C194</f>
        <v>from</v>
      </c>
      <c r="D195" s="141">
        <v>17</v>
      </c>
      <c r="E195" s="142" t="str">
        <f>E194</f>
        <v>to</v>
      </c>
      <c r="F195" s="141">
        <v>25</v>
      </c>
      <c r="G195" s="143"/>
      <c r="H195" s="56"/>
      <c r="I195" s="56"/>
      <c r="J195" s="56"/>
      <c r="K195" s="56"/>
      <c r="L195" s="56"/>
      <c r="M195" s="56"/>
      <c r="N195" s="56"/>
      <c r="O195" s="56"/>
    </row>
    <row r="196" spans="1:34" x14ac:dyDescent="0.45">
      <c r="A196" s="56"/>
      <c r="B196" s="56"/>
      <c r="C196" s="56"/>
      <c r="D196" s="56"/>
      <c r="E196" s="56"/>
      <c r="F196" s="56"/>
      <c r="G196" s="56"/>
      <c r="H196" s="56"/>
      <c r="I196" s="56"/>
      <c r="J196" s="56"/>
      <c r="K196" s="56"/>
      <c r="L196" s="56"/>
      <c r="M196" s="56"/>
      <c r="N196" s="56"/>
      <c r="O196" s="56"/>
    </row>
    <row r="197" spans="1:34" ht="79.150000000000006" customHeight="1" x14ac:dyDescent="0.45">
      <c r="A197" s="207" t="s">
        <v>201</v>
      </c>
      <c r="B197" s="207"/>
      <c r="C197" s="207"/>
      <c r="D197" s="207"/>
      <c r="E197" s="207"/>
      <c r="F197" s="207"/>
      <c r="G197" s="207"/>
      <c r="H197" s="207"/>
      <c r="I197" s="207"/>
      <c r="J197" s="207"/>
      <c r="K197" s="207"/>
      <c r="L197" s="207"/>
      <c r="M197" s="207"/>
      <c r="N197" s="207"/>
      <c r="O197" s="207"/>
    </row>
    <row r="198" spans="1:34" ht="14.65" thickBot="1" x14ac:dyDescent="0.5">
      <c r="A198" s="56"/>
      <c r="B198" s="56"/>
      <c r="C198" s="56"/>
      <c r="D198" s="56"/>
      <c r="E198" s="56"/>
      <c r="F198" s="56"/>
      <c r="G198" s="56"/>
      <c r="H198" s="56"/>
      <c r="I198" s="56"/>
      <c r="J198" s="56"/>
      <c r="K198" s="56"/>
      <c r="L198" s="56"/>
      <c r="M198" s="56"/>
      <c r="N198" s="56"/>
      <c r="O198" s="56"/>
    </row>
    <row r="199" spans="1:34" ht="43.15" customHeight="1" x14ac:dyDescent="0.45">
      <c r="A199" s="144"/>
      <c r="B199" s="145" t="s">
        <v>56</v>
      </c>
      <c r="C199" s="234" t="s">
        <v>120</v>
      </c>
      <c r="D199" s="234"/>
      <c r="E199" s="234" t="s">
        <v>118</v>
      </c>
      <c r="F199" s="234"/>
      <c r="G199" s="234"/>
      <c r="H199" s="234"/>
      <c r="I199" s="234"/>
      <c r="J199" s="234" t="s">
        <v>119</v>
      </c>
      <c r="K199" s="235"/>
      <c r="L199" s="56"/>
      <c r="M199" s="56"/>
      <c r="N199" s="56"/>
    </row>
    <row r="200" spans="1:34" x14ac:dyDescent="0.45">
      <c r="A200" s="146">
        <v>1</v>
      </c>
      <c r="B200" s="147" t="s">
        <v>52</v>
      </c>
      <c r="C200" s="211">
        <v>1</v>
      </c>
      <c r="D200" s="211"/>
      <c r="E200" s="211"/>
      <c r="F200" s="211"/>
      <c r="G200" s="211"/>
      <c r="H200" s="211"/>
      <c r="I200" s="211"/>
      <c r="J200" s="211"/>
      <c r="K200" s="212"/>
      <c r="L200" s="56"/>
      <c r="M200" s="56"/>
      <c r="N200" s="56"/>
    </row>
    <row r="201" spans="1:34" x14ac:dyDescent="0.45">
      <c r="A201" s="146">
        <v>2</v>
      </c>
      <c r="B201" s="148" t="s">
        <v>51</v>
      </c>
      <c r="C201" s="211">
        <v>1</v>
      </c>
      <c r="D201" s="211"/>
      <c r="E201" s="211"/>
      <c r="F201" s="211"/>
      <c r="G201" s="211"/>
      <c r="H201" s="211"/>
      <c r="I201" s="211"/>
      <c r="J201" s="211"/>
      <c r="K201" s="212"/>
      <c r="L201" s="56"/>
      <c r="M201" s="56"/>
      <c r="N201" s="56"/>
    </row>
    <row r="202" spans="1:34" x14ac:dyDescent="0.45">
      <c r="A202" s="146">
        <v>3</v>
      </c>
      <c r="B202" s="149" t="s">
        <v>67</v>
      </c>
      <c r="C202" s="211">
        <v>1</v>
      </c>
      <c r="D202" s="211"/>
      <c r="E202" s="211">
        <v>1</v>
      </c>
      <c r="F202" s="211"/>
      <c r="G202" s="211"/>
      <c r="H202" s="211"/>
      <c r="I202" s="211"/>
      <c r="J202" s="211"/>
      <c r="K202" s="212"/>
      <c r="L202" s="56"/>
      <c r="M202" s="56"/>
      <c r="N202" s="56"/>
    </row>
    <row r="203" spans="1:34" x14ac:dyDescent="0.45">
      <c r="A203" s="146">
        <v>4</v>
      </c>
      <c r="B203" s="150" t="s">
        <v>49</v>
      </c>
      <c r="C203" s="211">
        <v>1</v>
      </c>
      <c r="D203" s="211"/>
      <c r="E203" s="211">
        <v>1</v>
      </c>
      <c r="F203" s="211"/>
      <c r="G203" s="211"/>
      <c r="H203" s="211"/>
      <c r="I203" s="211"/>
      <c r="J203" s="211">
        <v>1</v>
      </c>
      <c r="K203" s="212"/>
      <c r="L203" s="56"/>
      <c r="M203" s="56"/>
      <c r="N203" s="56"/>
    </row>
    <row r="204" spans="1:34" ht="14.65" thickBot="1" x14ac:dyDescent="0.5">
      <c r="A204" s="151">
        <v>5</v>
      </c>
      <c r="B204" s="152" t="s">
        <v>48</v>
      </c>
      <c r="C204" s="213">
        <v>1</v>
      </c>
      <c r="D204" s="213"/>
      <c r="E204" s="213">
        <v>1</v>
      </c>
      <c r="F204" s="213"/>
      <c r="G204" s="213"/>
      <c r="H204" s="213"/>
      <c r="I204" s="213"/>
      <c r="J204" s="213">
        <v>1</v>
      </c>
      <c r="K204" s="214"/>
      <c r="L204" s="56"/>
      <c r="M204" s="56"/>
      <c r="N204" s="56"/>
    </row>
    <row r="205" spans="1:34" ht="14.65" thickBot="1" x14ac:dyDescent="0.5">
      <c r="A205" s="56"/>
      <c r="B205" s="56"/>
      <c r="C205" s="56"/>
      <c r="D205" s="56"/>
      <c r="E205" s="56"/>
      <c r="F205" s="56"/>
      <c r="G205" s="56"/>
      <c r="H205" s="56"/>
      <c r="I205" s="56"/>
      <c r="J205" s="56"/>
      <c r="K205" s="56"/>
      <c r="L205" s="56"/>
      <c r="M205" s="56"/>
      <c r="N205" s="56"/>
    </row>
    <row r="206" spans="1:34" s="58" customFormat="1" ht="56.65" customHeight="1" thickTop="1" thickBot="1" x14ac:dyDescent="0.5">
      <c r="A206" s="63"/>
      <c r="B206" s="208" t="s">
        <v>202</v>
      </c>
      <c r="C206" s="209"/>
      <c r="D206" s="209"/>
      <c r="E206" s="209"/>
      <c r="F206" s="209"/>
      <c r="G206" s="209"/>
      <c r="H206" s="209"/>
      <c r="I206" s="209"/>
      <c r="J206" s="209"/>
      <c r="K206" s="209"/>
      <c r="L206" s="209"/>
      <c r="M206" s="209"/>
      <c r="N206" s="209"/>
      <c r="O206" s="210"/>
      <c r="P206" s="63"/>
      <c r="Q206" s="63"/>
      <c r="R206" s="63"/>
      <c r="S206" s="63"/>
      <c r="T206" s="63"/>
      <c r="U206" s="63"/>
      <c r="V206" s="63"/>
      <c r="W206" s="63"/>
      <c r="X206" s="63"/>
      <c r="Y206" s="63"/>
      <c r="Z206" s="63"/>
      <c r="AA206" s="63"/>
      <c r="AB206" s="63"/>
      <c r="AC206" s="63"/>
      <c r="AD206" s="63"/>
      <c r="AE206" s="63"/>
      <c r="AF206" s="63"/>
      <c r="AG206" s="64"/>
      <c r="AH206" s="64"/>
    </row>
    <row r="207" spans="1:34" s="56" customFormat="1" ht="14.65" thickTop="1" x14ac:dyDescent="0.45"/>
    <row r="208" spans="1:34" s="56" customFormat="1" x14ac:dyDescent="0.45"/>
    <row r="209" s="56" customFormat="1" x14ac:dyDescent="0.45"/>
    <row r="210" s="56" customFormat="1" x14ac:dyDescent="0.45"/>
    <row r="211" s="56" customFormat="1" x14ac:dyDescent="0.45"/>
    <row r="212" s="56" customFormat="1" x14ac:dyDescent="0.45"/>
    <row r="213" s="56" customFormat="1" x14ac:dyDescent="0.45"/>
    <row r="214" s="56" customFormat="1" x14ac:dyDescent="0.45"/>
    <row r="215" s="56" customFormat="1" x14ac:dyDescent="0.45"/>
    <row r="216" s="56" customFormat="1" x14ac:dyDescent="0.45"/>
    <row r="217" s="56" customFormat="1" x14ac:dyDescent="0.45"/>
    <row r="218" s="56" customFormat="1" x14ac:dyDescent="0.45"/>
    <row r="219" s="56" customFormat="1" x14ac:dyDescent="0.45"/>
    <row r="220" s="56" customFormat="1" x14ac:dyDescent="0.45"/>
    <row r="221" s="56" customFormat="1" x14ac:dyDescent="0.45"/>
    <row r="222" s="56" customFormat="1" x14ac:dyDescent="0.45"/>
    <row r="223" s="56" customFormat="1" x14ac:dyDescent="0.45"/>
    <row r="224" s="56" customFormat="1" x14ac:dyDescent="0.45"/>
    <row r="225" s="56" customFormat="1" x14ac:dyDescent="0.45"/>
    <row r="226" s="56" customFormat="1" x14ac:dyDescent="0.45"/>
    <row r="227" s="56" customFormat="1" x14ac:dyDescent="0.45"/>
    <row r="228" s="56" customFormat="1" x14ac:dyDescent="0.45"/>
    <row r="229" s="56" customFormat="1" x14ac:dyDescent="0.45"/>
    <row r="230" s="56" customFormat="1" x14ac:dyDescent="0.45"/>
  </sheetData>
  <sheetProtection algorithmName="SHA-512" hashValue="183s0TxfX8JSn7xW+mbeVzLrZ/bsofhEg3wT9uDJdlo4SWQA37+H1pr+RU+8c50d2Gd67iHlVhML37k+zjLuQQ==" saltValue="2XFr0HPfBculSVCEZFNYNQ==" spinCount="100000" sheet="1" objects="1" scenarios="1"/>
  <mergeCells count="70">
    <mergeCell ref="A167:O167"/>
    <mergeCell ref="C170:O170"/>
    <mergeCell ref="C172:O172"/>
    <mergeCell ref="C171:O171"/>
    <mergeCell ref="A169:O169"/>
    <mergeCell ref="A5:O5"/>
    <mergeCell ref="B9:O9"/>
    <mergeCell ref="B10:O10"/>
    <mergeCell ref="B11:O11"/>
    <mergeCell ref="A1:O1"/>
    <mergeCell ref="B3:O3"/>
    <mergeCell ref="N180:N183"/>
    <mergeCell ref="J202:K202"/>
    <mergeCell ref="C199:D199"/>
    <mergeCell ref="E199:I199"/>
    <mergeCell ref="J199:K199"/>
    <mergeCell ref="C200:D200"/>
    <mergeCell ref="E200:I200"/>
    <mergeCell ref="J200:K200"/>
    <mergeCell ref="C190:G190"/>
    <mergeCell ref="D180:D182"/>
    <mergeCell ref="M180:M182"/>
    <mergeCell ref="C180:C182"/>
    <mergeCell ref="E180:E183"/>
    <mergeCell ref="F180:F183"/>
    <mergeCell ref="K180:K183"/>
    <mergeCell ref="L180:L183"/>
    <mergeCell ref="A48:O48"/>
    <mergeCell ref="A50:O50"/>
    <mergeCell ref="A51:O51"/>
    <mergeCell ref="A32:O32"/>
    <mergeCell ref="A33:O33"/>
    <mergeCell ref="A36:O36"/>
    <mergeCell ref="A37:O37"/>
    <mergeCell ref="C60:N60"/>
    <mergeCell ref="C61:N61"/>
    <mergeCell ref="C62:N62"/>
    <mergeCell ref="C63:N63"/>
    <mergeCell ref="C64:N64"/>
    <mergeCell ref="A69:O69"/>
    <mergeCell ref="A74:O74"/>
    <mergeCell ref="A76:B76"/>
    <mergeCell ref="A89:O89"/>
    <mergeCell ref="A93:O93"/>
    <mergeCell ref="A135:O135"/>
    <mergeCell ref="A137:O137"/>
    <mergeCell ref="A136:N136"/>
    <mergeCell ref="A138:O138"/>
    <mergeCell ref="A139:O139"/>
    <mergeCell ref="A141:O141"/>
    <mergeCell ref="A152:O152"/>
    <mergeCell ref="A153:O153"/>
    <mergeCell ref="A154:O154"/>
    <mergeCell ref="A155:O155"/>
    <mergeCell ref="A157:O157"/>
    <mergeCell ref="A176:O176"/>
    <mergeCell ref="A189:O189"/>
    <mergeCell ref="A197:O197"/>
    <mergeCell ref="B206:O206"/>
    <mergeCell ref="C203:D203"/>
    <mergeCell ref="E203:I203"/>
    <mergeCell ref="J203:K203"/>
    <mergeCell ref="C204:D204"/>
    <mergeCell ref="E204:I204"/>
    <mergeCell ref="J204:K204"/>
    <mergeCell ref="C201:D201"/>
    <mergeCell ref="E201:I201"/>
    <mergeCell ref="J201:K201"/>
    <mergeCell ref="C202:D202"/>
    <mergeCell ref="E202:I202"/>
  </mergeCells>
  <conditionalFormatting sqref="C200:D200">
    <cfRule type="iconSet" priority="9">
      <iconSet iconSet="3Signs" showValue="0">
        <cfvo type="percent" val="0"/>
        <cfvo type="num" val="0"/>
        <cfvo type="num" val="1"/>
      </iconSet>
    </cfRule>
  </conditionalFormatting>
  <conditionalFormatting sqref="C201:D204">
    <cfRule type="iconSet" priority="8">
      <iconSet iconSet="3Signs" showValue="0">
        <cfvo type="percent" val="0"/>
        <cfvo type="num" val="0"/>
        <cfvo type="num" val="1"/>
      </iconSet>
    </cfRule>
  </conditionalFormatting>
  <conditionalFormatting sqref="E200:I204">
    <cfRule type="iconSet" priority="2">
      <iconSet iconSet="3Signs" showValue="0">
        <cfvo type="percent" val="0"/>
        <cfvo type="num" val="1"/>
        <cfvo type="num" val="1" gte="0"/>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 id="{2380B562-5C0C-46F4-A565-91DDCC9EB479}">
            <x14:iconSet iconSet="3Signs" showValue="0" custom="1">
              <x14:cfvo type="percent">
                <xm:f>0</xm:f>
              </x14:cfvo>
              <x14:cfvo type="num">
                <xm:f>0.5</xm:f>
              </x14:cfvo>
              <x14:cfvo type="num">
                <xm:f>1</xm:f>
              </x14:cfvo>
              <x14:cfIcon iconSet="3TrafficLights1" iconId="2"/>
              <x14:cfIcon iconSet="3Signs" iconId="1"/>
              <x14:cfIcon iconSet="3Signs" iconId="0"/>
            </x14:iconSet>
          </x14:cfRule>
          <xm:sqref>J200:K204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5"/>
  <sheetViews>
    <sheetView topLeftCell="A10" zoomScaleNormal="100" workbookViewId="0">
      <selection activeCell="C47" sqref="C47"/>
    </sheetView>
  </sheetViews>
  <sheetFormatPr defaultRowHeight="13.5" x14ac:dyDescent="0.35"/>
  <cols>
    <col min="1" max="1" width="2.6640625" style="2" customWidth="1"/>
    <col min="2" max="2" width="20.265625" style="2" customWidth="1"/>
    <col min="3" max="3" width="19.265625" style="2" customWidth="1"/>
    <col min="4" max="4" width="19.53125" style="2" customWidth="1"/>
    <col min="5" max="5" width="19" style="2" customWidth="1"/>
    <col min="6" max="6" width="10.73046875" style="2" customWidth="1"/>
    <col min="7" max="18" width="2.265625" style="2" customWidth="1"/>
    <col min="19" max="19" width="10.59765625" style="2" customWidth="1" collapsed="1"/>
    <col min="20" max="20" width="10.59765625" style="2" customWidth="1"/>
    <col min="21" max="21" width="9.06640625" style="2" customWidth="1"/>
    <col min="22" max="22" width="10.59765625" style="2" customWidth="1"/>
    <col min="23" max="24" width="9.06640625" style="2"/>
    <col min="25" max="25" width="10.59765625" style="2" customWidth="1"/>
    <col min="26" max="27" width="10.59765625" style="2" hidden="1" customWidth="1"/>
    <col min="28" max="29" width="9.06640625" style="2" hidden="1" customWidth="1"/>
    <col min="30" max="30" width="10.59765625" style="2" hidden="1" customWidth="1"/>
    <col min="31" max="32" width="9.06640625" style="2" hidden="1" customWidth="1"/>
    <col min="33" max="58" width="10.59765625" style="2" hidden="1" customWidth="1"/>
    <col min="59" max="62" width="10.59765625" style="2" customWidth="1"/>
    <col min="63" max="63" width="15.73046875" style="2" customWidth="1"/>
    <col min="64" max="64" width="10.59765625" style="2" customWidth="1"/>
    <col min="65" max="16384" width="9.06640625" style="2"/>
  </cols>
  <sheetData>
    <row r="1" spans="1:58" hidden="1" x14ac:dyDescent="0.35">
      <c r="D1" s="17"/>
      <c r="E1" s="18" t="s">
        <v>112</v>
      </c>
      <c r="F1" s="3" t="s">
        <v>0</v>
      </c>
      <c r="S1" s="3" t="s">
        <v>7</v>
      </c>
      <c r="T1" s="3" t="s">
        <v>41</v>
      </c>
      <c r="U1" s="3" t="s">
        <v>47</v>
      </c>
      <c r="V1" s="3" t="s">
        <v>53</v>
      </c>
      <c r="W1" s="3" t="s">
        <v>36</v>
      </c>
      <c r="X1" s="3" t="s">
        <v>206</v>
      </c>
      <c r="Y1" s="3" t="s">
        <v>56</v>
      </c>
    </row>
    <row r="2" spans="1:58" hidden="1" x14ac:dyDescent="0.35">
      <c r="D2" s="17"/>
      <c r="E2" s="18" t="s">
        <v>113</v>
      </c>
      <c r="F2" s="2" t="s">
        <v>1</v>
      </c>
      <c r="S2" s="2" t="str">
        <f>Help!B77</f>
        <v>Very unlikely</v>
      </c>
      <c r="T2" s="4" t="str">
        <f>Help!B98</f>
        <v>Very low severity</v>
      </c>
      <c r="U2" s="2" t="str">
        <f>Help!B144</f>
        <v>Very high</v>
      </c>
      <c r="V2" s="2" t="str">
        <f>Help!B160</f>
        <v>Very high</v>
      </c>
      <c r="W2" s="2" t="str">
        <f>Help!B179</f>
        <v>Negligible</v>
      </c>
      <c r="X2" s="2" t="str">
        <f>Help!B170</f>
        <v>Good</v>
      </c>
      <c r="Y2" s="2" t="str">
        <f>Help!B191</f>
        <v>Very low</v>
      </c>
    </row>
    <row r="3" spans="1:58" hidden="1" x14ac:dyDescent="0.35">
      <c r="D3" s="17"/>
      <c r="E3" s="18" t="s">
        <v>114</v>
      </c>
      <c r="F3" s="2" t="s">
        <v>2</v>
      </c>
      <c r="S3" s="2" t="str">
        <f>Help!B78</f>
        <v>Unlikely</v>
      </c>
      <c r="T3" s="5" t="str">
        <f>Help!B99</f>
        <v>Low severity</v>
      </c>
      <c r="U3" s="2" t="str">
        <f>Help!B145</f>
        <v>High</v>
      </c>
      <c r="V3" s="2" t="str">
        <f>Help!B161</f>
        <v>High</v>
      </c>
      <c r="W3" s="2" t="str">
        <f>Help!B180</f>
        <v>Minor</v>
      </c>
      <c r="X3" s="2" t="str">
        <f>Help!B171</f>
        <v>Satisfactory</v>
      </c>
      <c r="Y3" s="2" t="str">
        <f>Help!B192</f>
        <v>Low</v>
      </c>
    </row>
    <row r="4" spans="1:58" hidden="1" x14ac:dyDescent="0.35">
      <c r="D4" s="17"/>
      <c r="E4" s="17" t="s">
        <v>115</v>
      </c>
      <c r="F4" s="2" t="s">
        <v>3</v>
      </c>
      <c r="S4" s="2" t="str">
        <f>Help!B79</f>
        <v>Likely</v>
      </c>
      <c r="T4" s="6" t="str">
        <f>Help!B100</f>
        <v>Moderate severity</v>
      </c>
      <c r="U4" s="2" t="str">
        <f>Help!B146</f>
        <v>Partial</v>
      </c>
      <c r="V4" s="2" t="str">
        <f>Help!B162</f>
        <v>Partial</v>
      </c>
      <c r="W4" s="2" t="str">
        <f>Help!B181</f>
        <v>Moderate</v>
      </c>
      <c r="X4" s="2" t="str">
        <f>Help!B172</f>
        <v>Unsatisfactory</v>
      </c>
      <c r="Y4" s="2" t="str">
        <f>Help!B193</f>
        <v>Moderate</v>
      </c>
    </row>
    <row r="5" spans="1:58" hidden="1" x14ac:dyDescent="0.35">
      <c r="F5" s="2" t="s">
        <v>4</v>
      </c>
      <c r="S5" s="2" t="str">
        <f>Help!B80</f>
        <v>Very likely</v>
      </c>
      <c r="T5" s="7" t="str">
        <f>Help!B101</f>
        <v>High severity</v>
      </c>
      <c r="U5" s="2" t="str">
        <f>Help!B147</f>
        <v>Low</v>
      </c>
      <c r="V5" s="2" t="str">
        <f>Help!B163</f>
        <v>Low</v>
      </c>
      <c r="W5" s="2" t="str">
        <f>Help!B182</f>
        <v>Severe</v>
      </c>
      <c r="Y5" s="2" t="str">
        <f>Help!B194</f>
        <v>High</v>
      </c>
    </row>
    <row r="6" spans="1:58" hidden="1" x14ac:dyDescent="0.35">
      <c r="F6" s="2" t="s">
        <v>5</v>
      </c>
      <c r="S6" s="2" t="str">
        <f>Help!B81</f>
        <v>Almost certain</v>
      </c>
      <c r="T6" s="8" t="str">
        <f>Help!B102</f>
        <v>Very high severity</v>
      </c>
      <c r="U6" s="2" t="str">
        <f>Help!B148</f>
        <v>Very low</v>
      </c>
      <c r="V6" s="2" t="str">
        <f>Help!B164</f>
        <v>Very low</v>
      </c>
      <c r="W6" s="2" t="str">
        <f>Help!B183</f>
        <v>Critical</v>
      </c>
      <c r="Y6" s="2" t="str">
        <f>Help!B195</f>
        <v>Very high</v>
      </c>
    </row>
    <row r="7" spans="1:58" hidden="1" x14ac:dyDescent="0.35"/>
    <row r="8" spans="1:58" hidden="1" x14ac:dyDescent="0.35"/>
    <row r="9" spans="1:58" hidden="1" x14ac:dyDescent="0.35"/>
    <row r="10" spans="1:58" ht="20.25" x14ac:dyDescent="0.55000000000000004">
      <c r="A10" s="254" t="s">
        <v>103</v>
      </c>
      <c r="B10" s="254"/>
      <c r="C10" s="54" t="s">
        <v>104</v>
      </c>
      <c r="D10" s="13"/>
      <c r="E10" s="13"/>
      <c r="F10" s="13"/>
      <c r="G10" s="13"/>
      <c r="H10" s="13"/>
      <c r="I10" s="13"/>
      <c r="J10" s="13"/>
      <c r="K10" s="13"/>
      <c r="L10" s="13"/>
      <c r="M10" s="13"/>
      <c r="N10" s="13"/>
      <c r="O10" s="13"/>
      <c r="P10" s="13"/>
      <c r="Q10" s="13"/>
      <c r="R10" s="13"/>
      <c r="S10" s="13"/>
      <c r="T10" s="13"/>
      <c r="U10" s="13"/>
      <c r="V10" s="13"/>
      <c r="W10" s="15" t="s">
        <v>111</v>
      </c>
      <c r="X10" s="15"/>
      <c r="Y10" s="55" t="s">
        <v>110</v>
      </c>
    </row>
    <row r="11" spans="1:58" ht="13.9" thickBo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c r="AF11" s="2">
        <v>1</v>
      </c>
      <c r="AG11" s="2">
        <f>AF11+1</f>
        <v>2</v>
      </c>
      <c r="AH11" s="2">
        <f t="shared" ref="AH11:BD11" si="0">AG11+1</f>
        <v>3</v>
      </c>
      <c r="AI11" s="2">
        <f t="shared" si="0"/>
        <v>4</v>
      </c>
      <c r="AJ11" s="2">
        <f t="shared" si="0"/>
        <v>5</v>
      </c>
      <c r="AK11" s="2">
        <f t="shared" si="0"/>
        <v>6</v>
      </c>
      <c r="AL11" s="2">
        <f t="shared" si="0"/>
        <v>7</v>
      </c>
      <c r="AM11" s="2">
        <f t="shared" si="0"/>
        <v>8</v>
      </c>
      <c r="AN11" s="2">
        <f t="shared" si="0"/>
        <v>9</v>
      </c>
      <c r="AO11" s="2">
        <f t="shared" si="0"/>
        <v>10</v>
      </c>
      <c r="AP11" s="2">
        <f t="shared" si="0"/>
        <v>11</v>
      </c>
      <c r="AQ11" s="2">
        <f t="shared" si="0"/>
        <v>12</v>
      </c>
      <c r="AR11" s="2">
        <f t="shared" si="0"/>
        <v>13</v>
      </c>
      <c r="AS11" s="2">
        <f t="shared" si="0"/>
        <v>14</v>
      </c>
      <c r="AT11" s="2">
        <f t="shared" si="0"/>
        <v>15</v>
      </c>
      <c r="AU11" s="2">
        <f t="shared" si="0"/>
        <v>16</v>
      </c>
      <c r="AV11" s="2">
        <f t="shared" si="0"/>
        <v>17</v>
      </c>
      <c r="AW11" s="2">
        <f t="shared" si="0"/>
        <v>18</v>
      </c>
      <c r="AX11" s="2">
        <f t="shared" si="0"/>
        <v>19</v>
      </c>
      <c r="AY11" s="2">
        <f t="shared" si="0"/>
        <v>20</v>
      </c>
      <c r="AZ11" s="2">
        <f t="shared" si="0"/>
        <v>21</v>
      </c>
      <c r="BA11" s="2">
        <f t="shared" si="0"/>
        <v>22</v>
      </c>
      <c r="BB11" s="2">
        <f t="shared" si="0"/>
        <v>23</v>
      </c>
      <c r="BC11" s="2">
        <f t="shared" si="0"/>
        <v>24</v>
      </c>
      <c r="BD11" s="2">
        <f t="shared" si="0"/>
        <v>25</v>
      </c>
    </row>
    <row r="12" spans="1:58" s="9" customFormat="1" ht="14.25" customHeight="1" x14ac:dyDescent="0.45">
      <c r="A12" s="261" t="s">
        <v>105</v>
      </c>
      <c r="B12" s="257" t="s">
        <v>6</v>
      </c>
      <c r="C12" s="257"/>
      <c r="D12" s="257"/>
      <c r="E12" s="257"/>
      <c r="F12" s="256" t="s">
        <v>7</v>
      </c>
      <c r="G12" s="257"/>
      <c r="H12" s="257"/>
      <c r="I12" s="257"/>
      <c r="J12" s="257"/>
      <c r="K12" s="257"/>
      <c r="L12" s="257"/>
      <c r="M12" s="257"/>
      <c r="N12" s="257"/>
      <c r="O12" s="257"/>
      <c r="P12" s="257"/>
      <c r="Q12" s="257"/>
      <c r="R12" s="257"/>
      <c r="S12" s="258"/>
      <c r="T12" s="256" t="s">
        <v>211</v>
      </c>
      <c r="U12" s="257"/>
      <c r="V12" s="258"/>
      <c r="W12" s="261" t="s">
        <v>36</v>
      </c>
      <c r="X12" s="273" t="s">
        <v>210</v>
      </c>
      <c r="Y12" s="258" t="s">
        <v>56</v>
      </c>
      <c r="AF12" s="9" t="str">
        <f t="shared" ref="AF12:BD12" si="1">AF11&amp;"-"</f>
        <v>1-</v>
      </c>
      <c r="AG12" s="9" t="str">
        <f t="shared" si="1"/>
        <v>2-</v>
      </c>
      <c r="AH12" s="9" t="str">
        <f t="shared" si="1"/>
        <v>3-</v>
      </c>
      <c r="AI12" s="9" t="str">
        <f t="shared" si="1"/>
        <v>4-</v>
      </c>
      <c r="AJ12" s="9" t="str">
        <f t="shared" si="1"/>
        <v>5-</v>
      </c>
      <c r="AK12" s="9" t="str">
        <f t="shared" si="1"/>
        <v>6-</v>
      </c>
      <c r="AL12" s="9" t="str">
        <f t="shared" si="1"/>
        <v>7-</v>
      </c>
      <c r="AM12" s="9" t="str">
        <f t="shared" si="1"/>
        <v>8-</v>
      </c>
      <c r="AN12" s="9" t="str">
        <f t="shared" si="1"/>
        <v>9-</v>
      </c>
      <c r="AO12" s="9" t="str">
        <f t="shared" si="1"/>
        <v>10-</v>
      </c>
      <c r="AP12" s="9" t="str">
        <f t="shared" si="1"/>
        <v>11-</v>
      </c>
      <c r="AQ12" s="9" t="str">
        <f t="shared" si="1"/>
        <v>12-</v>
      </c>
      <c r="AR12" s="9" t="str">
        <f t="shared" si="1"/>
        <v>13-</v>
      </c>
      <c r="AS12" s="9" t="str">
        <f t="shared" si="1"/>
        <v>14-</v>
      </c>
      <c r="AT12" s="9" t="str">
        <f t="shared" si="1"/>
        <v>15-</v>
      </c>
      <c r="AU12" s="9" t="str">
        <f t="shared" si="1"/>
        <v>16-</v>
      </c>
      <c r="AV12" s="9" t="str">
        <f t="shared" si="1"/>
        <v>17-</v>
      </c>
      <c r="AW12" s="9" t="str">
        <f t="shared" si="1"/>
        <v>18-</v>
      </c>
      <c r="AX12" s="9" t="str">
        <f t="shared" si="1"/>
        <v>19-</v>
      </c>
      <c r="AY12" s="9" t="str">
        <f t="shared" si="1"/>
        <v>20-</v>
      </c>
      <c r="AZ12" s="9" t="str">
        <f t="shared" si="1"/>
        <v>21-</v>
      </c>
      <c r="BA12" s="9" t="str">
        <f t="shared" si="1"/>
        <v>22-</v>
      </c>
      <c r="BB12" s="9" t="str">
        <f t="shared" si="1"/>
        <v>23-</v>
      </c>
      <c r="BC12" s="9" t="str">
        <f t="shared" si="1"/>
        <v>24-</v>
      </c>
      <c r="BD12" s="9" t="str">
        <f t="shared" si="1"/>
        <v>25-</v>
      </c>
    </row>
    <row r="13" spans="1:58" s="9" customFormat="1" ht="14.25" customHeight="1" x14ac:dyDescent="0.45">
      <c r="A13" s="262"/>
      <c r="B13" s="255" t="s">
        <v>8</v>
      </c>
      <c r="C13" s="259" t="s">
        <v>9</v>
      </c>
      <c r="D13" s="259" t="s">
        <v>11</v>
      </c>
      <c r="E13" s="260" t="s">
        <v>10</v>
      </c>
      <c r="F13" s="255" t="s">
        <v>0</v>
      </c>
      <c r="G13" s="259" t="s">
        <v>12</v>
      </c>
      <c r="H13" s="259"/>
      <c r="I13" s="259"/>
      <c r="J13" s="259"/>
      <c r="K13" s="259"/>
      <c r="L13" s="259"/>
      <c r="M13" s="259"/>
      <c r="N13" s="259"/>
      <c r="O13" s="259"/>
      <c r="P13" s="259"/>
      <c r="Q13" s="259"/>
      <c r="R13" s="259"/>
      <c r="S13" s="260" t="s">
        <v>7</v>
      </c>
      <c r="T13" s="269" t="s">
        <v>41</v>
      </c>
      <c r="U13" s="267" t="s">
        <v>47</v>
      </c>
      <c r="V13" s="271" t="s">
        <v>53</v>
      </c>
      <c r="W13" s="262"/>
      <c r="X13" s="271"/>
      <c r="Y13" s="267"/>
      <c r="AF13" s="9">
        <v>1</v>
      </c>
      <c r="AG13" s="9">
        <v>2</v>
      </c>
      <c r="AH13" s="9">
        <v>3</v>
      </c>
      <c r="AI13" s="9">
        <v>4</v>
      </c>
      <c r="AJ13" s="9">
        <v>5</v>
      </c>
      <c r="AK13" s="9">
        <v>1</v>
      </c>
      <c r="AL13" s="9">
        <v>2</v>
      </c>
      <c r="AM13" s="9">
        <v>3</v>
      </c>
      <c r="AN13" s="9">
        <v>4</v>
      </c>
      <c r="AO13" s="9">
        <v>5</v>
      </c>
      <c r="AP13" s="9">
        <v>1</v>
      </c>
      <c r="AQ13" s="9">
        <v>2</v>
      </c>
      <c r="AR13" s="9">
        <v>3</v>
      </c>
      <c r="AS13" s="9">
        <v>4</v>
      </c>
      <c r="AT13" s="9">
        <v>5</v>
      </c>
      <c r="AU13" s="9">
        <v>1</v>
      </c>
      <c r="AV13" s="9">
        <v>2</v>
      </c>
      <c r="AW13" s="9">
        <v>3</v>
      </c>
      <c r="AX13" s="9">
        <v>4</v>
      </c>
      <c r="AY13" s="9">
        <v>5</v>
      </c>
      <c r="AZ13" s="9">
        <v>1</v>
      </c>
      <c r="BA13" s="9">
        <v>2</v>
      </c>
      <c r="BB13" s="9">
        <v>3</v>
      </c>
      <c r="BC13" s="9">
        <v>4</v>
      </c>
      <c r="BD13" s="9">
        <v>5</v>
      </c>
    </row>
    <row r="14" spans="1:58" s="9" customFormat="1" ht="14.65" customHeight="1" thickBot="1" x14ac:dyDescent="0.5">
      <c r="A14" s="263"/>
      <c r="B14" s="264"/>
      <c r="C14" s="265"/>
      <c r="D14" s="265"/>
      <c r="E14" s="266"/>
      <c r="F14" s="255"/>
      <c r="G14" s="16" t="s">
        <v>13</v>
      </c>
      <c r="H14" s="16" t="s">
        <v>14</v>
      </c>
      <c r="I14" s="16" t="s">
        <v>15</v>
      </c>
      <c r="J14" s="16" t="s">
        <v>16</v>
      </c>
      <c r="K14" s="16" t="s">
        <v>15</v>
      </c>
      <c r="L14" s="16" t="s">
        <v>13</v>
      </c>
      <c r="M14" s="16" t="s">
        <v>13</v>
      </c>
      <c r="N14" s="16" t="s">
        <v>16</v>
      </c>
      <c r="O14" s="16" t="s">
        <v>17</v>
      </c>
      <c r="P14" s="16" t="s">
        <v>18</v>
      </c>
      <c r="Q14" s="16" t="s">
        <v>19</v>
      </c>
      <c r="R14" s="16" t="s">
        <v>20</v>
      </c>
      <c r="S14" s="260"/>
      <c r="T14" s="270"/>
      <c r="U14" s="268"/>
      <c r="V14" s="272"/>
      <c r="W14" s="263"/>
      <c r="X14" s="272"/>
      <c r="Y14" s="268"/>
      <c r="AF14" s="9">
        <v>1</v>
      </c>
      <c r="AG14" s="9">
        <v>1</v>
      </c>
      <c r="AH14" s="9">
        <v>1</v>
      </c>
      <c r="AI14" s="9">
        <v>1</v>
      </c>
      <c r="AJ14" s="9">
        <v>1</v>
      </c>
      <c r="AK14" s="9">
        <f>AF14+1</f>
        <v>2</v>
      </c>
      <c r="AL14" s="9">
        <f>AK14</f>
        <v>2</v>
      </c>
      <c r="AM14" s="9">
        <f t="shared" ref="AM14:AO14" si="2">AL14</f>
        <v>2</v>
      </c>
      <c r="AN14" s="9">
        <f t="shared" si="2"/>
        <v>2</v>
      </c>
      <c r="AO14" s="9">
        <f t="shared" si="2"/>
        <v>2</v>
      </c>
      <c r="AP14" s="9">
        <f>AK14+1</f>
        <v>3</v>
      </c>
      <c r="AQ14" s="9">
        <f>AP14</f>
        <v>3</v>
      </c>
      <c r="AR14" s="9">
        <f t="shared" ref="AR14:AT14" si="3">AQ14</f>
        <v>3</v>
      </c>
      <c r="AS14" s="9">
        <f t="shared" si="3"/>
        <v>3</v>
      </c>
      <c r="AT14" s="9">
        <f t="shared" si="3"/>
        <v>3</v>
      </c>
      <c r="AU14" s="9">
        <f>AP14+1</f>
        <v>4</v>
      </c>
      <c r="AV14" s="9">
        <f>AU14</f>
        <v>4</v>
      </c>
      <c r="AW14" s="9">
        <f t="shared" ref="AW14:AY14" si="4">AV14</f>
        <v>4</v>
      </c>
      <c r="AX14" s="9">
        <f t="shared" si="4"/>
        <v>4</v>
      </c>
      <c r="AY14" s="9">
        <f t="shared" si="4"/>
        <v>4</v>
      </c>
      <c r="AZ14" s="9">
        <f>AU14+1</f>
        <v>5</v>
      </c>
      <c r="BA14" s="9">
        <f>AZ14</f>
        <v>5</v>
      </c>
      <c r="BB14" s="9">
        <f t="shared" ref="BB14:BD14" si="5">BA14</f>
        <v>5</v>
      </c>
      <c r="BC14" s="9">
        <f t="shared" si="5"/>
        <v>5</v>
      </c>
      <c r="BD14" s="9">
        <f t="shared" si="5"/>
        <v>5</v>
      </c>
    </row>
    <row r="15" spans="1:58" s="28" customFormat="1" ht="11.65" hidden="1" x14ac:dyDescent="0.45">
      <c r="A15" s="19" t="s">
        <v>21</v>
      </c>
      <c r="B15" s="20" t="s">
        <v>8</v>
      </c>
      <c r="C15" s="21" t="s">
        <v>9</v>
      </c>
      <c r="D15" s="21" t="s">
        <v>11</v>
      </c>
      <c r="E15" s="22" t="s">
        <v>10</v>
      </c>
      <c r="F15" s="23" t="s">
        <v>0</v>
      </c>
      <c r="G15" s="24" t="s">
        <v>22</v>
      </c>
      <c r="H15" s="24" t="s">
        <v>23</v>
      </c>
      <c r="I15" s="24" t="s">
        <v>24</v>
      </c>
      <c r="J15" s="24" t="s">
        <v>25</v>
      </c>
      <c r="K15" s="24" t="s">
        <v>26</v>
      </c>
      <c r="L15" s="24" t="s">
        <v>27</v>
      </c>
      <c r="M15" s="24" t="s">
        <v>28</v>
      </c>
      <c r="N15" s="24" t="s">
        <v>29</v>
      </c>
      <c r="O15" s="24" t="s">
        <v>30</v>
      </c>
      <c r="P15" s="24" t="s">
        <v>31</v>
      </c>
      <c r="Q15" s="24" t="s">
        <v>32</v>
      </c>
      <c r="R15" s="24" t="s">
        <v>33</v>
      </c>
      <c r="S15" s="25" t="s">
        <v>7</v>
      </c>
      <c r="T15" s="26" t="s">
        <v>41</v>
      </c>
      <c r="U15" s="27" t="s">
        <v>47</v>
      </c>
      <c r="V15" s="27" t="s">
        <v>53</v>
      </c>
      <c r="W15" s="19" t="s">
        <v>36</v>
      </c>
      <c r="X15" s="27" t="s">
        <v>206</v>
      </c>
      <c r="Y15" s="27" t="s">
        <v>56</v>
      </c>
      <c r="Z15" s="28" t="s">
        <v>55</v>
      </c>
      <c r="AA15" s="28" t="s">
        <v>59</v>
      </c>
      <c r="AB15" s="28" t="s">
        <v>57</v>
      </c>
      <c r="AC15" s="28" t="s">
        <v>58</v>
      </c>
      <c r="AD15" s="28" t="s">
        <v>70</v>
      </c>
      <c r="AE15" s="28" t="s">
        <v>75</v>
      </c>
      <c r="AF15" s="28" t="s">
        <v>76</v>
      </c>
      <c r="AG15" s="28" t="s">
        <v>77</v>
      </c>
      <c r="AH15" s="28" t="s">
        <v>78</v>
      </c>
      <c r="AI15" s="28" t="s">
        <v>79</v>
      </c>
      <c r="AJ15" s="28" t="s">
        <v>80</v>
      </c>
      <c r="AK15" s="28" t="s">
        <v>81</v>
      </c>
      <c r="AL15" s="28" t="s">
        <v>82</v>
      </c>
      <c r="AM15" s="28" t="s">
        <v>83</v>
      </c>
      <c r="AN15" s="28" t="s">
        <v>84</v>
      </c>
      <c r="AO15" s="28" t="s">
        <v>85</v>
      </c>
      <c r="AP15" s="28" t="s">
        <v>86</v>
      </c>
      <c r="AQ15" s="28" t="s">
        <v>87</v>
      </c>
      <c r="AR15" s="28" t="s">
        <v>88</v>
      </c>
      <c r="AS15" s="28" t="s">
        <v>89</v>
      </c>
      <c r="AT15" s="28" t="s">
        <v>90</v>
      </c>
      <c r="AU15" s="28" t="s">
        <v>91</v>
      </c>
      <c r="AV15" s="28" t="s">
        <v>92</v>
      </c>
      <c r="AW15" s="28" t="s">
        <v>93</v>
      </c>
      <c r="AX15" s="28" t="s">
        <v>94</v>
      </c>
      <c r="AY15" s="28" t="s">
        <v>95</v>
      </c>
      <c r="AZ15" s="28" t="s">
        <v>96</v>
      </c>
      <c r="BA15" s="28" t="s">
        <v>97</v>
      </c>
      <c r="BB15" s="28" t="s">
        <v>98</v>
      </c>
      <c r="BC15" s="28" t="s">
        <v>99</v>
      </c>
      <c r="BD15" s="28" t="s">
        <v>100</v>
      </c>
      <c r="BE15" s="28" t="s">
        <v>101</v>
      </c>
      <c r="BF15" s="28" t="s">
        <v>34</v>
      </c>
    </row>
    <row r="16" spans="1:58" s="38" customFormat="1" x14ac:dyDescent="0.45">
      <c r="A16" s="29">
        <f>Input_table[[#This Row],[ID2]]</f>
        <v>1</v>
      </c>
      <c r="B16" s="30"/>
      <c r="C16" s="31"/>
      <c r="D16" s="31"/>
      <c r="E16" s="32"/>
      <c r="F16" s="33"/>
      <c r="G16" s="34"/>
      <c r="H16" s="34"/>
      <c r="I16" s="34"/>
      <c r="J16" s="34"/>
      <c r="K16" s="34"/>
      <c r="L16" s="34"/>
      <c r="M16" s="34"/>
      <c r="N16" s="34"/>
      <c r="O16" s="34"/>
      <c r="P16" s="34"/>
      <c r="Q16" s="34"/>
      <c r="R16" s="34"/>
      <c r="S16" s="35"/>
      <c r="T16" s="33"/>
      <c r="U16" s="154" t="str">
        <f>IF(VLOOKUP(Input_table[[#This Row],[ID]],Table3[#All],5)="","",VLOOKUP(Input_table[[#This Row],[ID]],Table3[#All],5))</f>
        <v/>
      </c>
      <c r="V16" s="154" t="str">
        <f>IF(VLOOKUP(Input_table[[#This Row],[ID]],Table3[#All],7)="","",VLOOKUP(Input_table[[#This Row],[ID]],Table3[#All],7))</f>
        <v/>
      </c>
      <c r="W16" s="153" t="str">
        <f>IF(Input_table[[#This Row],[Impact value]]=1,W$2,
IF(Input_table[[#This Row],[Impact value]]=2,W$3,
IF(Input_table[[#This Row],[Impact value]]=3,W$4,
IF(Input_table[[#This Row],[Impact value]]=4,W$5,
IF(Input_table[[#This Row],[Impact value]]=5,W$6,"-")))))</f>
        <v>-</v>
      </c>
      <c r="X16" s="179"/>
      <c r="Y16" s="154" t="str">
        <f>IF(Input_table[[#This Row],[Risk value]]=0,"-",VLOOKUP(Input_table[[#This Row],[Risk value]],Help!$A$191:$B$195,2))</f>
        <v>-</v>
      </c>
      <c r="Z16" s="36">
        <f>IF(Input_table[[#This Row],[Severity]]=T$2,1,
IF(Input_table[[#This Row],[Severity]]=T$3,2,
IF(Input_table[[#This Row],[Severity]]=T$4,3,
IF(Input_table[[#This Row],[Severity]]=T$5,4,
IF(Input_table[[#This Row],[Severity]]=T$6,5,0)))))</f>
        <v>0</v>
      </c>
      <c r="AA16" s="36">
        <f>IF(Input_table[[#This Row],[Coping capacity]]=V$2,1,
IF(Input_table[[#This Row],[Coping capacity]]=V$3,2,
IF(Input_table[[#This Row],[Coping capacity]]=V$4,3,
IF(Input_table[[#This Row],[Coping capacity]]=V$5,4,
IF(Input_table[[#This Row],[Coping capacity]]=V$6,5,0)))))</f>
        <v>0</v>
      </c>
      <c r="AB16" s="36">
        <f>IF(Input_table[[#This Row],[Likelihood]]=S$2,1,
IF(Input_table[[#This Row],[Likelihood]]=S$3,2,
IF(Input_table[[#This Row],[Likelihood]]=S$4,3,
IF(Input_table[[#This Row],[Likelihood]]=S$5,4,
IF(Input_table[[#This Row],[Likelihood]]=S$6,5,0)))))</f>
        <v>0</v>
      </c>
      <c r="AC16" s="36">
        <f>IF(Input_table[[#This Row],[Vulnerability]]=U$2,5,
IF(Input_table[[#This Row],[Vulnerability]]=U$3,4,
IF(Input_table[[#This Row],[Vulnerability]]=U$4,3,
IF(Input_table[[#This Row],[Vulnerability]]=U$5,2,
IF(Input_table[[#This Row],[Vulnerability]]=U$6,1,0)))))</f>
        <v>0</v>
      </c>
      <c r="AD1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6" s="37" t="str">
        <f>IF(Input_table[[#This Row],[Impact value]]=AF$14,IF(Input_table[[#This Row],[likelihood value]]=AF$13,Input_table[[#This Row],[ID2]]&amp;"-",""),"")</f>
        <v/>
      </c>
      <c r="AG16" s="37" t="str">
        <f>IF(Input_table[[#This Row],[Impact value]]=AG$14,IF(Input_table[[#This Row],[likelihood value]]=AG$13,Input_table[[#This Row],[ID2]]&amp;"-",""),"")</f>
        <v/>
      </c>
      <c r="AH16" s="37" t="str">
        <f>IF(Input_table[[#This Row],[Impact value]]=AH$14,IF(Input_table[[#This Row],[likelihood value]]=AH$13,Input_table[[#This Row],[ID2]]&amp;"-",""),"")</f>
        <v/>
      </c>
      <c r="AI16" s="37" t="str">
        <f>IF(Input_table[[#This Row],[Impact value]]=AI$14,IF(Input_table[[#This Row],[likelihood value]]=AI$13,Input_table[[#This Row],[ID2]]&amp;"-",""),"")</f>
        <v/>
      </c>
      <c r="AJ16" s="37" t="str">
        <f>IF(Input_table[[#This Row],[Impact value]]=AJ$14,IF(Input_table[[#This Row],[likelihood value]]=AJ$13,Input_table[[#This Row],[ID2]]&amp;"-",""),"")</f>
        <v/>
      </c>
      <c r="AK16" s="37" t="str">
        <f>IF(Input_table[[#This Row],[Impact value]]=AK$14,IF(Input_table[[#This Row],[likelihood value]]=AK$13,Input_table[[#This Row],[ID2]]&amp;"-",""),"")</f>
        <v/>
      </c>
      <c r="AL16" s="37" t="str">
        <f>IF(Input_table[[#This Row],[Impact value]]=AL$14,IF(Input_table[[#This Row],[likelihood value]]=AL$13,Input_table[[#This Row],[ID2]]&amp;"-",""),"")</f>
        <v/>
      </c>
      <c r="AM16" s="37" t="str">
        <f>IF(Input_table[[#This Row],[Impact value]]=AM$14,IF(Input_table[[#This Row],[likelihood value]]=AM$13,Input_table[[#This Row],[ID2]]&amp;"-",""),"")</f>
        <v/>
      </c>
      <c r="AN16" s="37" t="str">
        <f>IF(Input_table[[#This Row],[Impact value]]=AN$14,IF(Input_table[[#This Row],[likelihood value]]=AN$13,Input_table[[#This Row],[ID2]]&amp;"-",""),"")</f>
        <v/>
      </c>
      <c r="AO16" s="37" t="str">
        <f>IF(Input_table[[#This Row],[Impact value]]=AO$14,IF(Input_table[[#This Row],[likelihood value]]=AO$13,Input_table[[#This Row],[ID2]]&amp;"-",""),"")</f>
        <v/>
      </c>
      <c r="AP16" s="37" t="str">
        <f>IF(Input_table[[#This Row],[Impact value]]=AP$14,IF(Input_table[[#This Row],[likelihood value]]=AP$13,Input_table[[#This Row],[ID2]]&amp;"-",""),"")</f>
        <v/>
      </c>
      <c r="AQ16" s="37" t="str">
        <f>IF(Input_table[[#This Row],[Impact value]]=AQ$14,IF(Input_table[[#This Row],[likelihood value]]=AQ$13,Input_table[[#This Row],[ID2]]&amp;"-",""),"")</f>
        <v/>
      </c>
      <c r="AR16" s="37" t="str">
        <f>IF(Input_table[[#This Row],[Impact value]]=AR$14,IF(Input_table[[#This Row],[likelihood value]]=AR$13,Input_table[[#This Row],[ID2]]&amp;"-",""),"")</f>
        <v/>
      </c>
      <c r="AS16" s="37" t="str">
        <f>IF(Input_table[[#This Row],[Impact value]]=AS$14,IF(Input_table[[#This Row],[likelihood value]]=AS$13,Input_table[[#This Row],[ID2]]&amp;"-",""),"")</f>
        <v/>
      </c>
      <c r="AT16" s="37" t="str">
        <f>IF(Input_table[[#This Row],[Impact value]]=AT$14,IF(Input_table[[#This Row],[likelihood value]]=AT$13,Input_table[[#This Row],[ID2]]&amp;"-",""),"")</f>
        <v/>
      </c>
      <c r="AU16" s="37" t="str">
        <f>IF(Input_table[[#This Row],[Impact value]]=AU$14,IF(Input_table[[#This Row],[likelihood value]]=AU$13,Input_table[[#This Row],[ID2]]&amp;"-",""),"")</f>
        <v/>
      </c>
      <c r="AV16" s="37" t="str">
        <f>IF(Input_table[[#This Row],[Impact value]]=AV$14,IF(Input_table[[#This Row],[likelihood value]]=AV$13,Input_table[[#This Row],[ID2]]&amp;"-",""),"")</f>
        <v/>
      </c>
      <c r="AW16" s="37" t="str">
        <f>IF(Input_table[[#This Row],[Impact value]]=AW$14,IF(Input_table[[#This Row],[likelihood value]]=AW$13,Input_table[[#This Row],[ID2]]&amp;"-",""),"")</f>
        <v/>
      </c>
      <c r="AX16" s="37" t="str">
        <f>IF(Input_table[[#This Row],[Impact value]]=AX$14,IF(Input_table[[#This Row],[likelihood value]]=AX$13,Input_table[[#This Row],[ID2]]&amp;"-",""),"")</f>
        <v/>
      </c>
      <c r="AY16" s="37" t="str">
        <f>IF(Input_table[[#This Row],[Impact value]]=AY$14,IF(Input_table[[#This Row],[likelihood value]]=AY$13,Input_table[[#This Row],[ID2]]&amp;"-",""),"")</f>
        <v/>
      </c>
      <c r="AZ16" s="37" t="str">
        <f>IF(Input_table[[#This Row],[Impact value]]=AZ$14,IF(Input_table[[#This Row],[likelihood value]]=AZ$13,Input_table[[#This Row],[ID2]]&amp;"-",""),"")</f>
        <v/>
      </c>
      <c r="BA16" s="37" t="str">
        <f>IF(Input_table[[#This Row],[Impact value]]=BA$14,IF(Input_table[[#This Row],[likelihood value]]=BA$13,Input_table[[#This Row],[ID2]]&amp;"-",""),"")</f>
        <v/>
      </c>
      <c r="BB16" s="37" t="str">
        <f>IF(Input_table[[#This Row],[Impact value]]=BB$14,IF(Input_table[[#This Row],[likelihood value]]=BB$13,Input_table[[#This Row],[ID2]]&amp;"-",""),"")</f>
        <v/>
      </c>
      <c r="BC16" s="37" t="str">
        <f>IF(Input_table[[#This Row],[Impact value]]=BC$14,IF(Input_table[[#This Row],[likelihood value]]=BC$13,Input_table[[#This Row],[ID2]]&amp;"-",""),"")</f>
        <v/>
      </c>
      <c r="BD16" s="37" t="str">
        <f>IF(Input_table[[#This Row],[Impact value]]=BD$14,IF(Input_table[[#This Row],[likelihood value]]=BD$13,Input_table[[#This Row],[ID2]]&amp;"-",""),"")</f>
        <v/>
      </c>
      <c r="BE16" s="37">
        <f>ROW(Input_table[[#This Row],[hazard]])-15</f>
        <v>1</v>
      </c>
      <c r="BF16" s="37"/>
    </row>
    <row r="17" spans="1:58" s="38" customFormat="1" x14ac:dyDescent="0.45">
      <c r="A17" s="29">
        <f>Input_table[[#This Row],[ID2]]</f>
        <v>2</v>
      </c>
      <c r="B17" s="30"/>
      <c r="C17" s="31"/>
      <c r="D17" s="31"/>
      <c r="E17" s="32"/>
      <c r="F17" s="33"/>
      <c r="G17" s="34"/>
      <c r="H17" s="34"/>
      <c r="I17" s="34"/>
      <c r="J17" s="34"/>
      <c r="K17" s="34"/>
      <c r="L17" s="34"/>
      <c r="M17" s="34"/>
      <c r="N17" s="34"/>
      <c r="O17" s="34"/>
      <c r="P17" s="34"/>
      <c r="Q17" s="34"/>
      <c r="R17" s="34"/>
      <c r="S17" s="35"/>
      <c r="T17" s="33"/>
      <c r="U17" s="154" t="str">
        <f>IF(VLOOKUP(Input_table[[#This Row],[ID]],Table3[#All],5)="","",VLOOKUP(Input_table[[#This Row],[ID]],Table3[#All],5))</f>
        <v/>
      </c>
      <c r="V17" s="154" t="str">
        <f>IF(VLOOKUP(Input_table[[#This Row],[ID]],Table3[#All],7)="","",VLOOKUP(Input_table[[#This Row],[ID]],Table3[#All],7))</f>
        <v/>
      </c>
      <c r="W17" s="153" t="str">
        <f>IF(Input_table[[#This Row],[Impact value]]=1,W$2,
IF(Input_table[[#This Row],[Impact value]]=2,W$3,
IF(Input_table[[#This Row],[Impact value]]=3,W$4,
IF(Input_table[[#This Row],[Impact value]]=4,W$5,
IF(Input_table[[#This Row],[Impact value]]=5,W$6,"-")))))</f>
        <v>-</v>
      </c>
      <c r="X17" s="179"/>
      <c r="Y17" s="154" t="str">
        <f>IF(Input_table[[#This Row],[Risk value]]=0,"-",VLOOKUP(Input_table[[#This Row],[Risk value]],Help!$A$191:$B$195,2))</f>
        <v>-</v>
      </c>
      <c r="Z17" s="36">
        <f>IF(Input_table[[#This Row],[Severity]]=T$2,1,
IF(Input_table[[#This Row],[Severity]]=T$3,2,
IF(Input_table[[#This Row],[Severity]]=T$4,3,
IF(Input_table[[#This Row],[Severity]]=T$5,4,
IF(Input_table[[#This Row],[Severity]]=T$6,5,0)))))</f>
        <v>0</v>
      </c>
      <c r="AA17" s="36">
        <f>IF(Input_table[[#This Row],[Coping capacity]]=V$2,1,
IF(Input_table[[#This Row],[Coping capacity]]=V$3,2,
IF(Input_table[[#This Row],[Coping capacity]]=V$4,3,
IF(Input_table[[#This Row],[Coping capacity]]=V$5,4,
IF(Input_table[[#This Row],[Coping capacity]]=V$6,5,0)))))</f>
        <v>0</v>
      </c>
      <c r="AB17" s="36">
        <f>IF(Input_table[[#This Row],[Likelihood]]=S$2,1,
IF(Input_table[[#This Row],[Likelihood]]=S$3,2,
IF(Input_table[[#This Row],[Likelihood]]=S$4,3,
IF(Input_table[[#This Row],[Likelihood]]=S$5,4,
IF(Input_table[[#This Row],[Likelihood]]=S$6,5,0)))))</f>
        <v>0</v>
      </c>
      <c r="AC17" s="36">
        <f>IF(Input_table[[#This Row],[Vulnerability]]=U$2,5,
IF(Input_table[[#This Row],[Vulnerability]]=U$3,4,
IF(Input_table[[#This Row],[Vulnerability]]=U$4,3,
IF(Input_table[[#This Row],[Vulnerability]]=U$5,2,
IF(Input_table[[#This Row],[Vulnerability]]=U$6,1,0)))))</f>
        <v>0</v>
      </c>
      <c r="AD1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7" s="37" t="str">
        <f>IF(Input_table[[#This Row],[Impact value]]=AF$14,IF(Input_table[[#This Row],[likelihood value]]=AF$13,Input_table[[#This Row],[ID2]]&amp;"-",""),"")</f>
        <v/>
      </c>
      <c r="AG17" s="37" t="str">
        <f>IF(Input_table[[#This Row],[Impact value]]=AG$14,IF(Input_table[[#This Row],[likelihood value]]=AG$13,Input_table[[#This Row],[ID2]]&amp;"-",""),"")</f>
        <v/>
      </c>
      <c r="AH17" s="37" t="str">
        <f>IF(Input_table[[#This Row],[Impact value]]=AH$14,IF(Input_table[[#This Row],[likelihood value]]=AH$13,Input_table[[#This Row],[ID2]]&amp;"-",""),"")</f>
        <v/>
      </c>
      <c r="AI17" s="37" t="str">
        <f>IF(Input_table[[#This Row],[Impact value]]=AI$14,IF(Input_table[[#This Row],[likelihood value]]=AI$13,Input_table[[#This Row],[ID2]]&amp;"-",""),"")</f>
        <v/>
      </c>
      <c r="AJ17" s="37" t="str">
        <f>IF(Input_table[[#This Row],[Impact value]]=AJ$14,IF(Input_table[[#This Row],[likelihood value]]=AJ$13,Input_table[[#This Row],[ID2]]&amp;"-",""),"")</f>
        <v/>
      </c>
      <c r="AK17" s="37" t="str">
        <f>IF(Input_table[[#This Row],[Impact value]]=AK$14,IF(Input_table[[#This Row],[likelihood value]]=AK$13,Input_table[[#This Row],[ID2]]&amp;"-",""),"")</f>
        <v/>
      </c>
      <c r="AL17" s="37" t="str">
        <f>IF(Input_table[[#This Row],[Impact value]]=AL$14,IF(Input_table[[#This Row],[likelihood value]]=AL$13,Input_table[[#This Row],[ID2]]&amp;"-",""),"")</f>
        <v/>
      </c>
      <c r="AM17" s="37" t="str">
        <f>IF(Input_table[[#This Row],[Impact value]]=AM$14,IF(Input_table[[#This Row],[likelihood value]]=AM$13,Input_table[[#This Row],[ID2]]&amp;"-",""),"")</f>
        <v/>
      </c>
      <c r="AN17" s="37" t="str">
        <f>IF(Input_table[[#This Row],[Impact value]]=AN$14,IF(Input_table[[#This Row],[likelihood value]]=AN$13,Input_table[[#This Row],[ID2]]&amp;"-",""),"")</f>
        <v/>
      </c>
      <c r="AO17" s="37" t="str">
        <f>IF(Input_table[[#This Row],[Impact value]]=AO$14,IF(Input_table[[#This Row],[likelihood value]]=AO$13,Input_table[[#This Row],[ID2]]&amp;"-",""),"")</f>
        <v/>
      </c>
      <c r="AP17" s="37" t="str">
        <f>IF(Input_table[[#This Row],[Impact value]]=AP$14,IF(Input_table[[#This Row],[likelihood value]]=AP$13,Input_table[[#This Row],[ID2]]&amp;"-",""),"")</f>
        <v/>
      </c>
      <c r="AQ17" s="37" t="str">
        <f>IF(Input_table[[#This Row],[Impact value]]=AQ$14,IF(Input_table[[#This Row],[likelihood value]]=AQ$13,Input_table[[#This Row],[ID2]]&amp;"-",""),"")</f>
        <v/>
      </c>
      <c r="AR17" s="37" t="str">
        <f>IF(Input_table[[#This Row],[Impact value]]=AR$14,IF(Input_table[[#This Row],[likelihood value]]=AR$13,Input_table[[#This Row],[ID2]]&amp;"-",""),"")</f>
        <v/>
      </c>
      <c r="AS17" s="37" t="str">
        <f>IF(Input_table[[#This Row],[Impact value]]=AS$14,IF(Input_table[[#This Row],[likelihood value]]=AS$13,Input_table[[#This Row],[ID2]]&amp;"-",""),"")</f>
        <v/>
      </c>
      <c r="AT17" s="37" t="str">
        <f>IF(Input_table[[#This Row],[Impact value]]=AT$14,IF(Input_table[[#This Row],[likelihood value]]=AT$13,Input_table[[#This Row],[ID2]]&amp;"-",""),"")</f>
        <v/>
      </c>
      <c r="AU17" s="37" t="str">
        <f>IF(Input_table[[#This Row],[Impact value]]=AU$14,IF(Input_table[[#This Row],[likelihood value]]=AU$13,Input_table[[#This Row],[ID2]]&amp;"-",""),"")</f>
        <v/>
      </c>
      <c r="AV17" s="37" t="str">
        <f>IF(Input_table[[#This Row],[Impact value]]=AV$14,IF(Input_table[[#This Row],[likelihood value]]=AV$13,Input_table[[#This Row],[ID2]]&amp;"-",""),"")</f>
        <v/>
      </c>
      <c r="AW17" s="37" t="str">
        <f>IF(Input_table[[#This Row],[Impact value]]=AW$14,IF(Input_table[[#This Row],[likelihood value]]=AW$13,Input_table[[#This Row],[ID2]]&amp;"-",""),"")</f>
        <v/>
      </c>
      <c r="AX17" s="37" t="str">
        <f>IF(Input_table[[#This Row],[Impact value]]=AX$14,IF(Input_table[[#This Row],[likelihood value]]=AX$13,Input_table[[#This Row],[ID2]]&amp;"-",""),"")</f>
        <v/>
      </c>
      <c r="AY17" s="37" t="str">
        <f>IF(Input_table[[#This Row],[Impact value]]=AY$14,IF(Input_table[[#This Row],[likelihood value]]=AY$13,Input_table[[#This Row],[ID2]]&amp;"-",""),"")</f>
        <v/>
      </c>
      <c r="AZ17" s="37" t="str">
        <f>IF(Input_table[[#This Row],[Impact value]]=AZ$14,IF(Input_table[[#This Row],[likelihood value]]=AZ$13,Input_table[[#This Row],[ID2]]&amp;"-",""),"")</f>
        <v/>
      </c>
      <c r="BA17" s="37" t="str">
        <f>IF(Input_table[[#This Row],[Impact value]]=BA$14,IF(Input_table[[#This Row],[likelihood value]]=BA$13,Input_table[[#This Row],[ID2]]&amp;"-",""),"")</f>
        <v/>
      </c>
      <c r="BB17" s="37" t="str">
        <f>IF(Input_table[[#This Row],[Impact value]]=BB$14,IF(Input_table[[#This Row],[likelihood value]]=BB$13,Input_table[[#This Row],[ID2]]&amp;"-",""),"")</f>
        <v/>
      </c>
      <c r="BC17" s="37" t="str">
        <f>IF(Input_table[[#This Row],[Impact value]]=BC$14,IF(Input_table[[#This Row],[likelihood value]]=BC$13,Input_table[[#This Row],[ID2]]&amp;"-",""),"")</f>
        <v/>
      </c>
      <c r="BD17" s="37" t="str">
        <f>IF(Input_table[[#This Row],[Impact value]]=BD$14,IF(Input_table[[#This Row],[likelihood value]]=BD$13,Input_table[[#This Row],[ID2]]&amp;"-",""),"")</f>
        <v/>
      </c>
      <c r="BE17" s="37">
        <f>ROW(Input_table[[#This Row],[hazard]])-15</f>
        <v>2</v>
      </c>
      <c r="BF17" s="37"/>
    </row>
    <row r="18" spans="1:58" s="38" customFormat="1" x14ac:dyDescent="0.45">
      <c r="A18" s="29">
        <f>Input_table[[#This Row],[ID2]]</f>
        <v>3</v>
      </c>
      <c r="B18" s="30"/>
      <c r="C18" s="31"/>
      <c r="D18" s="31"/>
      <c r="E18" s="32"/>
      <c r="F18" s="33"/>
      <c r="G18" s="34"/>
      <c r="H18" s="34"/>
      <c r="I18" s="34"/>
      <c r="J18" s="34"/>
      <c r="K18" s="34"/>
      <c r="L18" s="34"/>
      <c r="M18" s="34"/>
      <c r="N18" s="34"/>
      <c r="O18" s="34"/>
      <c r="P18" s="34"/>
      <c r="Q18" s="34"/>
      <c r="R18" s="34"/>
      <c r="S18" s="35"/>
      <c r="T18" s="33"/>
      <c r="U18" s="154" t="str">
        <f>IF(VLOOKUP(Input_table[[#This Row],[ID]],Table3[#All],5)="","",VLOOKUP(Input_table[[#This Row],[ID]],Table3[#All],5))</f>
        <v/>
      </c>
      <c r="V18" s="154" t="str">
        <f>IF(VLOOKUP(Input_table[[#This Row],[ID]],Table3[#All],7)="","",VLOOKUP(Input_table[[#This Row],[ID]],Table3[#All],7))</f>
        <v/>
      </c>
      <c r="W18" s="153" t="str">
        <f>IF(Input_table[[#This Row],[Impact value]]=1,W$2,
IF(Input_table[[#This Row],[Impact value]]=2,W$3,
IF(Input_table[[#This Row],[Impact value]]=3,W$4,
IF(Input_table[[#This Row],[Impact value]]=4,W$5,
IF(Input_table[[#This Row],[Impact value]]=5,W$6,"-")))))</f>
        <v>-</v>
      </c>
      <c r="X18" s="179"/>
      <c r="Y18" s="154" t="str">
        <f>IF(Input_table[[#This Row],[Risk value]]=0,"-",VLOOKUP(Input_table[[#This Row],[Risk value]],Help!$A$191:$B$195,2))</f>
        <v>-</v>
      </c>
      <c r="Z18" s="36">
        <f>IF(Input_table[[#This Row],[Severity]]=T$2,1,
IF(Input_table[[#This Row],[Severity]]=T$3,2,
IF(Input_table[[#This Row],[Severity]]=T$4,3,
IF(Input_table[[#This Row],[Severity]]=T$5,4,
IF(Input_table[[#This Row],[Severity]]=T$6,5,0)))))</f>
        <v>0</v>
      </c>
      <c r="AA18" s="36">
        <f>IF(Input_table[[#This Row],[Coping capacity]]=V$2,1,
IF(Input_table[[#This Row],[Coping capacity]]=V$3,2,
IF(Input_table[[#This Row],[Coping capacity]]=V$4,3,
IF(Input_table[[#This Row],[Coping capacity]]=V$5,4,
IF(Input_table[[#This Row],[Coping capacity]]=V$6,5,0)))))</f>
        <v>0</v>
      </c>
      <c r="AB18" s="36">
        <f>IF(Input_table[[#This Row],[Likelihood]]=S$2,1,
IF(Input_table[[#This Row],[Likelihood]]=S$3,2,
IF(Input_table[[#This Row],[Likelihood]]=S$4,3,
IF(Input_table[[#This Row],[Likelihood]]=S$5,4,
IF(Input_table[[#This Row],[Likelihood]]=S$6,5,0)))))</f>
        <v>0</v>
      </c>
      <c r="AC18" s="36">
        <f>IF(Input_table[[#This Row],[Vulnerability]]=U$2,5,
IF(Input_table[[#This Row],[Vulnerability]]=U$3,4,
IF(Input_table[[#This Row],[Vulnerability]]=U$4,3,
IF(Input_table[[#This Row],[Vulnerability]]=U$5,2,
IF(Input_table[[#This Row],[Vulnerability]]=U$6,1,0)))))</f>
        <v>0</v>
      </c>
      <c r="AD1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8" s="37" t="str">
        <f>IF(Input_table[[#This Row],[Impact value]]=AF$14,IF(Input_table[[#This Row],[likelihood value]]=AF$13,Input_table[[#This Row],[ID2]]&amp;"-",""),"")</f>
        <v/>
      </c>
      <c r="AG18" s="37" t="str">
        <f>IF(Input_table[[#This Row],[Impact value]]=AG$14,IF(Input_table[[#This Row],[likelihood value]]=AG$13,Input_table[[#This Row],[ID2]]&amp;"-",""),"")</f>
        <v/>
      </c>
      <c r="AH18" s="37" t="str">
        <f>IF(Input_table[[#This Row],[Impact value]]=AH$14,IF(Input_table[[#This Row],[likelihood value]]=AH$13,Input_table[[#This Row],[ID2]]&amp;"-",""),"")</f>
        <v/>
      </c>
      <c r="AI18" s="37" t="str">
        <f>IF(Input_table[[#This Row],[Impact value]]=AI$14,IF(Input_table[[#This Row],[likelihood value]]=AI$13,Input_table[[#This Row],[ID2]]&amp;"-",""),"")</f>
        <v/>
      </c>
      <c r="AJ18" s="37" t="str">
        <f>IF(Input_table[[#This Row],[Impact value]]=AJ$14,IF(Input_table[[#This Row],[likelihood value]]=AJ$13,Input_table[[#This Row],[ID2]]&amp;"-",""),"")</f>
        <v/>
      </c>
      <c r="AK18" s="37" t="str">
        <f>IF(Input_table[[#This Row],[Impact value]]=AK$14,IF(Input_table[[#This Row],[likelihood value]]=AK$13,Input_table[[#This Row],[ID2]]&amp;"-",""),"")</f>
        <v/>
      </c>
      <c r="AL18" s="37" t="str">
        <f>IF(Input_table[[#This Row],[Impact value]]=AL$14,IF(Input_table[[#This Row],[likelihood value]]=AL$13,Input_table[[#This Row],[ID2]]&amp;"-",""),"")</f>
        <v/>
      </c>
      <c r="AM18" s="37" t="str">
        <f>IF(Input_table[[#This Row],[Impact value]]=AM$14,IF(Input_table[[#This Row],[likelihood value]]=AM$13,Input_table[[#This Row],[ID2]]&amp;"-",""),"")</f>
        <v/>
      </c>
      <c r="AN18" s="37" t="str">
        <f>IF(Input_table[[#This Row],[Impact value]]=AN$14,IF(Input_table[[#This Row],[likelihood value]]=AN$13,Input_table[[#This Row],[ID2]]&amp;"-",""),"")</f>
        <v/>
      </c>
      <c r="AO18" s="37" t="str">
        <f>IF(Input_table[[#This Row],[Impact value]]=AO$14,IF(Input_table[[#This Row],[likelihood value]]=AO$13,Input_table[[#This Row],[ID2]]&amp;"-",""),"")</f>
        <v/>
      </c>
      <c r="AP18" s="37" t="str">
        <f>IF(Input_table[[#This Row],[Impact value]]=AP$14,IF(Input_table[[#This Row],[likelihood value]]=AP$13,Input_table[[#This Row],[ID2]]&amp;"-",""),"")</f>
        <v/>
      </c>
      <c r="AQ18" s="37" t="str">
        <f>IF(Input_table[[#This Row],[Impact value]]=AQ$14,IF(Input_table[[#This Row],[likelihood value]]=AQ$13,Input_table[[#This Row],[ID2]]&amp;"-",""),"")</f>
        <v/>
      </c>
      <c r="AR18" s="37" t="str">
        <f>IF(Input_table[[#This Row],[Impact value]]=AR$14,IF(Input_table[[#This Row],[likelihood value]]=AR$13,Input_table[[#This Row],[ID2]]&amp;"-",""),"")</f>
        <v/>
      </c>
      <c r="AS18" s="37" t="str">
        <f>IF(Input_table[[#This Row],[Impact value]]=AS$14,IF(Input_table[[#This Row],[likelihood value]]=AS$13,Input_table[[#This Row],[ID2]]&amp;"-",""),"")</f>
        <v/>
      </c>
      <c r="AT18" s="37" t="str">
        <f>IF(Input_table[[#This Row],[Impact value]]=AT$14,IF(Input_table[[#This Row],[likelihood value]]=AT$13,Input_table[[#This Row],[ID2]]&amp;"-",""),"")</f>
        <v/>
      </c>
      <c r="AU18" s="37" t="str">
        <f>IF(Input_table[[#This Row],[Impact value]]=AU$14,IF(Input_table[[#This Row],[likelihood value]]=AU$13,Input_table[[#This Row],[ID2]]&amp;"-",""),"")</f>
        <v/>
      </c>
      <c r="AV18" s="37" t="str">
        <f>IF(Input_table[[#This Row],[Impact value]]=AV$14,IF(Input_table[[#This Row],[likelihood value]]=AV$13,Input_table[[#This Row],[ID2]]&amp;"-",""),"")</f>
        <v/>
      </c>
      <c r="AW18" s="37" t="str">
        <f>IF(Input_table[[#This Row],[Impact value]]=AW$14,IF(Input_table[[#This Row],[likelihood value]]=AW$13,Input_table[[#This Row],[ID2]]&amp;"-",""),"")</f>
        <v/>
      </c>
      <c r="AX18" s="37" t="str">
        <f>IF(Input_table[[#This Row],[Impact value]]=AX$14,IF(Input_table[[#This Row],[likelihood value]]=AX$13,Input_table[[#This Row],[ID2]]&amp;"-",""),"")</f>
        <v/>
      </c>
      <c r="AY18" s="37" t="str">
        <f>IF(Input_table[[#This Row],[Impact value]]=AY$14,IF(Input_table[[#This Row],[likelihood value]]=AY$13,Input_table[[#This Row],[ID2]]&amp;"-",""),"")</f>
        <v/>
      </c>
      <c r="AZ18" s="37" t="str">
        <f>IF(Input_table[[#This Row],[Impact value]]=AZ$14,IF(Input_table[[#This Row],[likelihood value]]=AZ$13,Input_table[[#This Row],[ID2]]&amp;"-",""),"")</f>
        <v/>
      </c>
      <c r="BA18" s="37" t="str">
        <f>IF(Input_table[[#This Row],[Impact value]]=BA$14,IF(Input_table[[#This Row],[likelihood value]]=BA$13,Input_table[[#This Row],[ID2]]&amp;"-",""),"")</f>
        <v/>
      </c>
      <c r="BB18" s="37" t="str">
        <f>IF(Input_table[[#This Row],[Impact value]]=BB$14,IF(Input_table[[#This Row],[likelihood value]]=BB$13,Input_table[[#This Row],[ID2]]&amp;"-",""),"")</f>
        <v/>
      </c>
      <c r="BC18" s="37" t="str">
        <f>IF(Input_table[[#This Row],[Impact value]]=BC$14,IF(Input_table[[#This Row],[likelihood value]]=BC$13,Input_table[[#This Row],[ID2]]&amp;"-",""),"")</f>
        <v/>
      </c>
      <c r="BD18" s="37" t="str">
        <f>IF(Input_table[[#This Row],[Impact value]]=BD$14,IF(Input_table[[#This Row],[likelihood value]]=BD$13,Input_table[[#This Row],[ID2]]&amp;"-",""),"")</f>
        <v/>
      </c>
      <c r="BE18" s="37">
        <f>ROW(Input_table[[#This Row],[hazard]])-15</f>
        <v>3</v>
      </c>
      <c r="BF18" s="37"/>
    </row>
    <row r="19" spans="1:58" s="38" customFormat="1" x14ac:dyDescent="0.45">
      <c r="A19" s="29">
        <f>Input_table[[#This Row],[ID2]]</f>
        <v>4</v>
      </c>
      <c r="B19" s="30"/>
      <c r="C19" s="31"/>
      <c r="D19" s="31"/>
      <c r="E19" s="32"/>
      <c r="F19" s="33"/>
      <c r="G19" s="34"/>
      <c r="H19" s="34"/>
      <c r="I19" s="34"/>
      <c r="J19" s="34"/>
      <c r="K19" s="34"/>
      <c r="L19" s="34"/>
      <c r="M19" s="34"/>
      <c r="N19" s="34"/>
      <c r="O19" s="34"/>
      <c r="P19" s="34"/>
      <c r="Q19" s="34"/>
      <c r="R19" s="34"/>
      <c r="S19" s="35"/>
      <c r="T19" s="33"/>
      <c r="U19" s="154" t="str">
        <f>IF(VLOOKUP(Input_table[[#This Row],[ID]],Table3[#All],5)="","",VLOOKUP(Input_table[[#This Row],[ID]],Table3[#All],5))</f>
        <v/>
      </c>
      <c r="V19" s="154" t="str">
        <f>IF(VLOOKUP(Input_table[[#This Row],[ID]],Table3[#All],7)="","",VLOOKUP(Input_table[[#This Row],[ID]],Table3[#All],7))</f>
        <v/>
      </c>
      <c r="W19" s="153" t="str">
        <f>IF(Input_table[[#This Row],[Impact value]]=1,W$2,
IF(Input_table[[#This Row],[Impact value]]=2,W$3,
IF(Input_table[[#This Row],[Impact value]]=3,W$4,
IF(Input_table[[#This Row],[Impact value]]=4,W$5,
IF(Input_table[[#This Row],[Impact value]]=5,W$6,"-")))))</f>
        <v>-</v>
      </c>
      <c r="X19" s="179"/>
      <c r="Y19" s="154" t="str">
        <f>IF(Input_table[[#This Row],[Risk value]]=0,"-",VLOOKUP(Input_table[[#This Row],[Risk value]],Help!$A$191:$B$195,2))</f>
        <v>-</v>
      </c>
      <c r="Z19" s="36">
        <f>IF(Input_table[[#This Row],[Severity]]=T$2,1,
IF(Input_table[[#This Row],[Severity]]=T$3,2,
IF(Input_table[[#This Row],[Severity]]=T$4,3,
IF(Input_table[[#This Row],[Severity]]=T$5,4,
IF(Input_table[[#This Row],[Severity]]=T$6,5,0)))))</f>
        <v>0</v>
      </c>
      <c r="AA19" s="36">
        <f>IF(Input_table[[#This Row],[Coping capacity]]=V$2,1,
IF(Input_table[[#This Row],[Coping capacity]]=V$3,2,
IF(Input_table[[#This Row],[Coping capacity]]=V$4,3,
IF(Input_table[[#This Row],[Coping capacity]]=V$5,4,
IF(Input_table[[#This Row],[Coping capacity]]=V$6,5,0)))))</f>
        <v>0</v>
      </c>
      <c r="AB19" s="36">
        <f>IF(Input_table[[#This Row],[Likelihood]]=S$2,1,
IF(Input_table[[#This Row],[Likelihood]]=S$3,2,
IF(Input_table[[#This Row],[Likelihood]]=S$4,3,
IF(Input_table[[#This Row],[Likelihood]]=S$5,4,
IF(Input_table[[#This Row],[Likelihood]]=S$6,5,0)))))</f>
        <v>0</v>
      </c>
      <c r="AC19" s="36">
        <f>IF(Input_table[[#This Row],[Vulnerability]]=U$2,5,
IF(Input_table[[#This Row],[Vulnerability]]=U$3,4,
IF(Input_table[[#This Row],[Vulnerability]]=U$4,3,
IF(Input_table[[#This Row],[Vulnerability]]=U$5,2,
IF(Input_table[[#This Row],[Vulnerability]]=U$6,1,0)))))</f>
        <v>0</v>
      </c>
      <c r="AD1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9" s="37" t="str">
        <f>IF(Input_table[[#This Row],[Impact value]]=AF$14,IF(Input_table[[#This Row],[likelihood value]]=AF$13,Input_table[[#This Row],[ID2]]&amp;"-",""),"")</f>
        <v/>
      </c>
      <c r="AG19" s="37" t="str">
        <f>IF(Input_table[[#This Row],[Impact value]]=AG$14,IF(Input_table[[#This Row],[likelihood value]]=AG$13,Input_table[[#This Row],[ID2]]&amp;"-",""),"")</f>
        <v/>
      </c>
      <c r="AH19" s="37" t="str">
        <f>IF(Input_table[[#This Row],[Impact value]]=AH$14,IF(Input_table[[#This Row],[likelihood value]]=AH$13,Input_table[[#This Row],[ID2]]&amp;"-",""),"")</f>
        <v/>
      </c>
      <c r="AI19" s="37" t="str">
        <f>IF(Input_table[[#This Row],[Impact value]]=AI$14,IF(Input_table[[#This Row],[likelihood value]]=AI$13,Input_table[[#This Row],[ID2]]&amp;"-",""),"")</f>
        <v/>
      </c>
      <c r="AJ19" s="37" t="str">
        <f>IF(Input_table[[#This Row],[Impact value]]=AJ$14,IF(Input_table[[#This Row],[likelihood value]]=AJ$13,Input_table[[#This Row],[ID2]]&amp;"-",""),"")</f>
        <v/>
      </c>
      <c r="AK19" s="37" t="str">
        <f>IF(Input_table[[#This Row],[Impact value]]=AK$14,IF(Input_table[[#This Row],[likelihood value]]=AK$13,Input_table[[#This Row],[ID2]]&amp;"-",""),"")</f>
        <v/>
      </c>
      <c r="AL19" s="37" t="str">
        <f>IF(Input_table[[#This Row],[Impact value]]=AL$14,IF(Input_table[[#This Row],[likelihood value]]=AL$13,Input_table[[#This Row],[ID2]]&amp;"-",""),"")</f>
        <v/>
      </c>
      <c r="AM19" s="37" t="str">
        <f>IF(Input_table[[#This Row],[Impact value]]=AM$14,IF(Input_table[[#This Row],[likelihood value]]=AM$13,Input_table[[#This Row],[ID2]]&amp;"-",""),"")</f>
        <v/>
      </c>
      <c r="AN19" s="37" t="str">
        <f>IF(Input_table[[#This Row],[Impact value]]=AN$14,IF(Input_table[[#This Row],[likelihood value]]=AN$13,Input_table[[#This Row],[ID2]]&amp;"-",""),"")</f>
        <v/>
      </c>
      <c r="AO19" s="37" t="str">
        <f>IF(Input_table[[#This Row],[Impact value]]=AO$14,IF(Input_table[[#This Row],[likelihood value]]=AO$13,Input_table[[#This Row],[ID2]]&amp;"-",""),"")</f>
        <v/>
      </c>
      <c r="AP19" s="37" t="str">
        <f>IF(Input_table[[#This Row],[Impact value]]=AP$14,IF(Input_table[[#This Row],[likelihood value]]=AP$13,Input_table[[#This Row],[ID2]]&amp;"-",""),"")</f>
        <v/>
      </c>
      <c r="AQ19" s="37" t="str">
        <f>IF(Input_table[[#This Row],[Impact value]]=AQ$14,IF(Input_table[[#This Row],[likelihood value]]=AQ$13,Input_table[[#This Row],[ID2]]&amp;"-",""),"")</f>
        <v/>
      </c>
      <c r="AR19" s="37" t="str">
        <f>IF(Input_table[[#This Row],[Impact value]]=AR$14,IF(Input_table[[#This Row],[likelihood value]]=AR$13,Input_table[[#This Row],[ID2]]&amp;"-",""),"")</f>
        <v/>
      </c>
      <c r="AS19" s="37" t="str">
        <f>IF(Input_table[[#This Row],[Impact value]]=AS$14,IF(Input_table[[#This Row],[likelihood value]]=AS$13,Input_table[[#This Row],[ID2]]&amp;"-",""),"")</f>
        <v/>
      </c>
      <c r="AT19" s="37" t="str">
        <f>IF(Input_table[[#This Row],[Impact value]]=AT$14,IF(Input_table[[#This Row],[likelihood value]]=AT$13,Input_table[[#This Row],[ID2]]&amp;"-",""),"")</f>
        <v/>
      </c>
      <c r="AU19" s="37" t="str">
        <f>IF(Input_table[[#This Row],[Impact value]]=AU$14,IF(Input_table[[#This Row],[likelihood value]]=AU$13,Input_table[[#This Row],[ID2]]&amp;"-",""),"")</f>
        <v/>
      </c>
      <c r="AV19" s="37" t="str">
        <f>IF(Input_table[[#This Row],[Impact value]]=AV$14,IF(Input_table[[#This Row],[likelihood value]]=AV$13,Input_table[[#This Row],[ID2]]&amp;"-",""),"")</f>
        <v/>
      </c>
      <c r="AW19" s="37" t="str">
        <f>IF(Input_table[[#This Row],[Impact value]]=AW$14,IF(Input_table[[#This Row],[likelihood value]]=AW$13,Input_table[[#This Row],[ID2]]&amp;"-",""),"")</f>
        <v/>
      </c>
      <c r="AX19" s="37" t="str">
        <f>IF(Input_table[[#This Row],[Impact value]]=AX$14,IF(Input_table[[#This Row],[likelihood value]]=AX$13,Input_table[[#This Row],[ID2]]&amp;"-",""),"")</f>
        <v/>
      </c>
      <c r="AY19" s="37" t="str">
        <f>IF(Input_table[[#This Row],[Impact value]]=AY$14,IF(Input_table[[#This Row],[likelihood value]]=AY$13,Input_table[[#This Row],[ID2]]&amp;"-",""),"")</f>
        <v/>
      </c>
      <c r="AZ19" s="37" t="str">
        <f>IF(Input_table[[#This Row],[Impact value]]=AZ$14,IF(Input_table[[#This Row],[likelihood value]]=AZ$13,Input_table[[#This Row],[ID2]]&amp;"-",""),"")</f>
        <v/>
      </c>
      <c r="BA19" s="37" t="str">
        <f>IF(Input_table[[#This Row],[Impact value]]=BA$14,IF(Input_table[[#This Row],[likelihood value]]=BA$13,Input_table[[#This Row],[ID2]]&amp;"-",""),"")</f>
        <v/>
      </c>
      <c r="BB19" s="37" t="str">
        <f>IF(Input_table[[#This Row],[Impact value]]=BB$14,IF(Input_table[[#This Row],[likelihood value]]=BB$13,Input_table[[#This Row],[ID2]]&amp;"-",""),"")</f>
        <v/>
      </c>
      <c r="BC19" s="37" t="str">
        <f>IF(Input_table[[#This Row],[Impact value]]=BC$14,IF(Input_table[[#This Row],[likelihood value]]=BC$13,Input_table[[#This Row],[ID2]]&amp;"-",""),"")</f>
        <v/>
      </c>
      <c r="BD19" s="37" t="str">
        <f>IF(Input_table[[#This Row],[Impact value]]=BD$14,IF(Input_table[[#This Row],[likelihood value]]=BD$13,Input_table[[#This Row],[ID2]]&amp;"-",""),"")</f>
        <v/>
      </c>
      <c r="BE19" s="37">
        <f>ROW(Input_table[[#This Row],[hazard]])-15</f>
        <v>4</v>
      </c>
      <c r="BF19" s="37"/>
    </row>
    <row r="20" spans="1:58" s="38" customFormat="1" x14ac:dyDescent="0.45">
      <c r="A20" s="29">
        <f>Input_table[[#This Row],[ID2]]</f>
        <v>5</v>
      </c>
      <c r="B20" s="30"/>
      <c r="C20" s="31"/>
      <c r="D20" s="31"/>
      <c r="E20" s="32"/>
      <c r="F20" s="33"/>
      <c r="G20" s="34"/>
      <c r="H20" s="34"/>
      <c r="I20" s="34"/>
      <c r="J20" s="34"/>
      <c r="K20" s="34"/>
      <c r="L20" s="34"/>
      <c r="M20" s="34"/>
      <c r="N20" s="34"/>
      <c r="O20" s="34"/>
      <c r="P20" s="34"/>
      <c r="Q20" s="34"/>
      <c r="R20" s="34"/>
      <c r="S20" s="35"/>
      <c r="T20" s="33"/>
      <c r="U20" s="154" t="str">
        <f>IF(VLOOKUP(Input_table[[#This Row],[ID]],Table3[#All],5)="","",VLOOKUP(Input_table[[#This Row],[ID]],Table3[#All],5))</f>
        <v/>
      </c>
      <c r="V20" s="154" t="str">
        <f>IF(VLOOKUP(Input_table[[#This Row],[ID]],Table3[#All],7)="","",VLOOKUP(Input_table[[#This Row],[ID]],Table3[#All],7))</f>
        <v/>
      </c>
      <c r="W20" s="153" t="str">
        <f>IF(Input_table[[#This Row],[Impact value]]=1,W$2,
IF(Input_table[[#This Row],[Impact value]]=2,W$3,
IF(Input_table[[#This Row],[Impact value]]=3,W$4,
IF(Input_table[[#This Row],[Impact value]]=4,W$5,
IF(Input_table[[#This Row],[Impact value]]=5,W$6,"-")))))</f>
        <v>-</v>
      </c>
      <c r="X20" s="179"/>
      <c r="Y20" s="154" t="str">
        <f>IF(Input_table[[#This Row],[Risk value]]=0,"-",VLOOKUP(Input_table[[#This Row],[Risk value]],Help!$A$191:$B$195,2))</f>
        <v>-</v>
      </c>
      <c r="Z20" s="36">
        <f>IF(Input_table[[#This Row],[Severity]]=T$2,1,
IF(Input_table[[#This Row],[Severity]]=T$3,2,
IF(Input_table[[#This Row],[Severity]]=T$4,3,
IF(Input_table[[#This Row],[Severity]]=T$5,4,
IF(Input_table[[#This Row],[Severity]]=T$6,5,0)))))</f>
        <v>0</v>
      </c>
      <c r="AA20" s="36">
        <f>IF(Input_table[[#This Row],[Coping capacity]]=V$2,1,
IF(Input_table[[#This Row],[Coping capacity]]=V$3,2,
IF(Input_table[[#This Row],[Coping capacity]]=V$4,3,
IF(Input_table[[#This Row],[Coping capacity]]=V$5,4,
IF(Input_table[[#This Row],[Coping capacity]]=V$6,5,0)))))</f>
        <v>0</v>
      </c>
      <c r="AB20" s="36">
        <f>IF(Input_table[[#This Row],[Likelihood]]=S$2,1,
IF(Input_table[[#This Row],[Likelihood]]=S$3,2,
IF(Input_table[[#This Row],[Likelihood]]=S$4,3,
IF(Input_table[[#This Row],[Likelihood]]=S$5,4,
IF(Input_table[[#This Row],[Likelihood]]=S$6,5,0)))))</f>
        <v>0</v>
      </c>
      <c r="AC20" s="36">
        <f>IF(Input_table[[#This Row],[Vulnerability]]=U$2,5,
IF(Input_table[[#This Row],[Vulnerability]]=U$3,4,
IF(Input_table[[#This Row],[Vulnerability]]=U$4,3,
IF(Input_table[[#This Row],[Vulnerability]]=U$5,2,
IF(Input_table[[#This Row],[Vulnerability]]=U$6,1,0)))))</f>
        <v>0</v>
      </c>
      <c r="AD2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0" s="37" t="str">
        <f>IF(Input_table[[#This Row],[Impact value]]=AF$14,IF(Input_table[[#This Row],[likelihood value]]=AF$13,Input_table[[#This Row],[ID2]]&amp;"-",""),"")</f>
        <v/>
      </c>
      <c r="AG20" s="37" t="str">
        <f>IF(Input_table[[#This Row],[Impact value]]=AG$14,IF(Input_table[[#This Row],[likelihood value]]=AG$13,Input_table[[#This Row],[ID2]]&amp;"-",""),"")</f>
        <v/>
      </c>
      <c r="AH20" s="37" t="str">
        <f>IF(Input_table[[#This Row],[Impact value]]=AH$14,IF(Input_table[[#This Row],[likelihood value]]=AH$13,Input_table[[#This Row],[ID2]]&amp;"-",""),"")</f>
        <v/>
      </c>
      <c r="AI20" s="37" t="str">
        <f>IF(Input_table[[#This Row],[Impact value]]=AI$14,IF(Input_table[[#This Row],[likelihood value]]=AI$13,Input_table[[#This Row],[ID2]]&amp;"-",""),"")</f>
        <v/>
      </c>
      <c r="AJ20" s="37" t="str">
        <f>IF(Input_table[[#This Row],[Impact value]]=AJ$14,IF(Input_table[[#This Row],[likelihood value]]=AJ$13,Input_table[[#This Row],[ID2]]&amp;"-",""),"")</f>
        <v/>
      </c>
      <c r="AK20" s="37" t="str">
        <f>IF(Input_table[[#This Row],[Impact value]]=AK$14,IF(Input_table[[#This Row],[likelihood value]]=AK$13,Input_table[[#This Row],[ID2]]&amp;"-",""),"")</f>
        <v/>
      </c>
      <c r="AL20" s="37" t="str">
        <f>IF(Input_table[[#This Row],[Impact value]]=AL$14,IF(Input_table[[#This Row],[likelihood value]]=AL$13,Input_table[[#This Row],[ID2]]&amp;"-",""),"")</f>
        <v/>
      </c>
      <c r="AM20" s="37" t="str">
        <f>IF(Input_table[[#This Row],[Impact value]]=AM$14,IF(Input_table[[#This Row],[likelihood value]]=AM$13,Input_table[[#This Row],[ID2]]&amp;"-",""),"")</f>
        <v/>
      </c>
      <c r="AN20" s="37" t="str">
        <f>IF(Input_table[[#This Row],[Impact value]]=AN$14,IF(Input_table[[#This Row],[likelihood value]]=AN$13,Input_table[[#This Row],[ID2]]&amp;"-",""),"")</f>
        <v/>
      </c>
      <c r="AO20" s="37" t="str">
        <f>IF(Input_table[[#This Row],[Impact value]]=AO$14,IF(Input_table[[#This Row],[likelihood value]]=AO$13,Input_table[[#This Row],[ID2]]&amp;"-",""),"")</f>
        <v/>
      </c>
      <c r="AP20" s="37" t="str">
        <f>IF(Input_table[[#This Row],[Impact value]]=AP$14,IF(Input_table[[#This Row],[likelihood value]]=AP$13,Input_table[[#This Row],[ID2]]&amp;"-",""),"")</f>
        <v/>
      </c>
      <c r="AQ20" s="37" t="str">
        <f>IF(Input_table[[#This Row],[Impact value]]=AQ$14,IF(Input_table[[#This Row],[likelihood value]]=AQ$13,Input_table[[#This Row],[ID2]]&amp;"-",""),"")</f>
        <v/>
      </c>
      <c r="AR20" s="37" t="str">
        <f>IF(Input_table[[#This Row],[Impact value]]=AR$14,IF(Input_table[[#This Row],[likelihood value]]=AR$13,Input_table[[#This Row],[ID2]]&amp;"-",""),"")</f>
        <v/>
      </c>
      <c r="AS20" s="37" t="str">
        <f>IF(Input_table[[#This Row],[Impact value]]=AS$14,IF(Input_table[[#This Row],[likelihood value]]=AS$13,Input_table[[#This Row],[ID2]]&amp;"-",""),"")</f>
        <v/>
      </c>
      <c r="AT20" s="37" t="str">
        <f>IF(Input_table[[#This Row],[Impact value]]=AT$14,IF(Input_table[[#This Row],[likelihood value]]=AT$13,Input_table[[#This Row],[ID2]]&amp;"-",""),"")</f>
        <v/>
      </c>
      <c r="AU20" s="37" t="str">
        <f>IF(Input_table[[#This Row],[Impact value]]=AU$14,IF(Input_table[[#This Row],[likelihood value]]=AU$13,Input_table[[#This Row],[ID2]]&amp;"-",""),"")</f>
        <v/>
      </c>
      <c r="AV20" s="37" t="str">
        <f>IF(Input_table[[#This Row],[Impact value]]=AV$14,IF(Input_table[[#This Row],[likelihood value]]=AV$13,Input_table[[#This Row],[ID2]]&amp;"-",""),"")</f>
        <v/>
      </c>
      <c r="AW20" s="37" t="str">
        <f>IF(Input_table[[#This Row],[Impact value]]=AW$14,IF(Input_table[[#This Row],[likelihood value]]=AW$13,Input_table[[#This Row],[ID2]]&amp;"-",""),"")</f>
        <v/>
      </c>
      <c r="AX20" s="37" t="str">
        <f>IF(Input_table[[#This Row],[Impact value]]=AX$14,IF(Input_table[[#This Row],[likelihood value]]=AX$13,Input_table[[#This Row],[ID2]]&amp;"-",""),"")</f>
        <v/>
      </c>
      <c r="AY20" s="37" t="str">
        <f>IF(Input_table[[#This Row],[Impact value]]=AY$14,IF(Input_table[[#This Row],[likelihood value]]=AY$13,Input_table[[#This Row],[ID2]]&amp;"-",""),"")</f>
        <v/>
      </c>
      <c r="AZ20" s="37" t="str">
        <f>IF(Input_table[[#This Row],[Impact value]]=AZ$14,IF(Input_table[[#This Row],[likelihood value]]=AZ$13,Input_table[[#This Row],[ID2]]&amp;"-",""),"")</f>
        <v/>
      </c>
      <c r="BA20" s="37" t="str">
        <f>IF(Input_table[[#This Row],[Impact value]]=BA$14,IF(Input_table[[#This Row],[likelihood value]]=BA$13,Input_table[[#This Row],[ID2]]&amp;"-",""),"")</f>
        <v/>
      </c>
      <c r="BB20" s="37" t="str">
        <f>IF(Input_table[[#This Row],[Impact value]]=BB$14,IF(Input_table[[#This Row],[likelihood value]]=BB$13,Input_table[[#This Row],[ID2]]&amp;"-",""),"")</f>
        <v/>
      </c>
      <c r="BC20" s="37" t="str">
        <f>IF(Input_table[[#This Row],[Impact value]]=BC$14,IF(Input_table[[#This Row],[likelihood value]]=BC$13,Input_table[[#This Row],[ID2]]&amp;"-",""),"")</f>
        <v/>
      </c>
      <c r="BD20" s="37" t="str">
        <f>IF(Input_table[[#This Row],[Impact value]]=BD$14,IF(Input_table[[#This Row],[likelihood value]]=BD$13,Input_table[[#This Row],[ID2]]&amp;"-",""),"")</f>
        <v/>
      </c>
      <c r="BE20" s="37">
        <f>ROW(Input_table[[#This Row],[hazard]])-15</f>
        <v>5</v>
      </c>
      <c r="BF20" s="37"/>
    </row>
    <row r="21" spans="1:58" s="38" customFormat="1" x14ac:dyDescent="0.45">
      <c r="A21" s="29">
        <f>Input_table[[#This Row],[ID2]]</f>
        <v>6</v>
      </c>
      <c r="B21" s="30"/>
      <c r="C21" s="31"/>
      <c r="D21" s="31"/>
      <c r="E21" s="32"/>
      <c r="F21" s="33"/>
      <c r="G21" s="34"/>
      <c r="H21" s="34"/>
      <c r="I21" s="34"/>
      <c r="J21" s="34"/>
      <c r="K21" s="34"/>
      <c r="L21" s="34"/>
      <c r="M21" s="34"/>
      <c r="N21" s="34"/>
      <c r="O21" s="34"/>
      <c r="P21" s="34"/>
      <c r="Q21" s="34"/>
      <c r="R21" s="34"/>
      <c r="S21" s="35"/>
      <c r="T21" s="33"/>
      <c r="U21" s="154" t="str">
        <f>IF(VLOOKUP(Input_table[[#This Row],[ID]],Table3[#All],5)="","",VLOOKUP(Input_table[[#This Row],[ID]],Table3[#All],5))</f>
        <v/>
      </c>
      <c r="V21" s="154" t="str">
        <f>IF(VLOOKUP(Input_table[[#This Row],[ID]],Table3[#All],7)="","",VLOOKUP(Input_table[[#This Row],[ID]],Table3[#All],7))</f>
        <v/>
      </c>
      <c r="W21" s="153" t="str">
        <f>IF(Input_table[[#This Row],[Impact value]]=1,W$2,
IF(Input_table[[#This Row],[Impact value]]=2,W$3,
IF(Input_table[[#This Row],[Impact value]]=3,W$4,
IF(Input_table[[#This Row],[Impact value]]=4,W$5,
IF(Input_table[[#This Row],[Impact value]]=5,W$6,"-")))))</f>
        <v>-</v>
      </c>
      <c r="X21" s="179"/>
      <c r="Y21" s="154" t="str">
        <f>IF(Input_table[[#This Row],[Risk value]]=0,"-",VLOOKUP(Input_table[[#This Row],[Risk value]],Help!$A$191:$B$195,2))</f>
        <v>-</v>
      </c>
      <c r="Z21" s="36">
        <f>IF(Input_table[[#This Row],[Severity]]=T$2,1,
IF(Input_table[[#This Row],[Severity]]=T$3,2,
IF(Input_table[[#This Row],[Severity]]=T$4,3,
IF(Input_table[[#This Row],[Severity]]=T$5,4,
IF(Input_table[[#This Row],[Severity]]=T$6,5,0)))))</f>
        <v>0</v>
      </c>
      <c r="AA21" s="36">
        <f>IF(Input_table[[#This Row],[Coping capacity]]=V$2,1,
IF(Input_table[[#This Row],[Coping capacity]]=V$3,2,
IF(Input_table[[#This Row],[Coping capacity]]=V$4,3,
IF(Input_table[[#This Row],[Coping capacity]]=V$5,4,
IF(Input_table[[#This Row],[Coping capacity]]=V$6,5,0)))))</f>
        <v>0</v>
      </c>
      <c r="AB21" s="36">
        <f>IF(Input_table[[#This Row],[Likelihood]]=S$2,1,
IF(Input_table[[#This Row],[Likelihood]]=S$3,2,
IF(Input_table[[#This Row],[Likelihood]]=S$4,3,
IF(Input_table[[#This Row],[Likelihood]]=S$5,4,
IF(Input_table[[#This Row],[Likelihood]]=S$6,5,0)))))</f>
        <v>0</v>
      </c>
      <c r="AC21" s="36">
        <f>IF(Input_table[[#This Row],[Vulnerability]]=U$2,5,
IF(Input_table[[#This Row],[Vulnerability]]=U$3,4,
IF(Input_table[[#This Row],[Vulnerability]]=U$4,3,
IF(Input_table[[#This Row],[Vulnerability]]=U$5,2,
IF(Input_table[[#This Row],[Vulnerability]]=U$6,1,0)))))</f>
        <v>0</v>
      </c>
      <c r="AD2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1" s="37" t="str">
        <f>IF(Input_table[[#This Row],[Impact value]]=AF$14,IF(Input_table[[#This Row],[likelihood value]]=AF$13,Input_table[[#This Row],[ID2]]&amp;"-",""),"")</f>
        <v/>
      </c>
      <c r="AG21" s="37" t="str">
        <f>IF(Input_table[[#This Row],[Impact value]]=AG$14,IF(Input_table[[#This Row],[likelihood value]]=AG$13,Input_table[[#This Row],[ID2]]&amp;"-",""),"")</f>
        <v/>
      </c>
      <c r="AH21" s="37" t="str">
        <f>IF(Input_table[[#This Row],[Impact value]]=AH$14,IF(Input_table[[#This Row],[likelihood value]]=AH$13,Input_table[[#This Row],[ID2]]&amp;"-",""),"")</f>
        <v/>
      </c>
      <c r="AI21" s="37" t="str">
        <f>IF(Input_table[[#This Row],[Impact value]]=AI$14,IF(Input_table[[#This Row],[likelihood value]]=AI$13,Input_table[[#This Row],[ID2]]&amp;"-",""),"")</f>
        <v/>
      </c>
      <c r="AJ21" s="37" t="str">
        <f>IF(Input_table[[#This Row],[Impact value]]=AJ$14,IF(Input_table[[#This Row],[likelihood value]]=AJ$13,Input_table[[#This Row],[ID2]]&amp;"-",""),"")</f>
        <v/>
      </c>
      <c r="AK21" s="37" t="str">
        <f>IF(Input_table[[#This Row],[Impact value]]=AK$14,IF(Input_table[[#This Row],[likelihood value]]=AK$13,Input_table[[#This Row],[ID2]]&amp;"-",""),"")</f>
        <v/>
      </c>
      <c r="AL21" s="37" t="str">
        <f>IF(Input_table[[#This Row],[Impact value]]=AL$14,IF(Input_table[[#This Row],[likelihood value]]=AL$13,Input_table[[#This Row],[ID2]]&amp;"-",""),"")</f>
        <v/>
      </c>
      <c r="AM21" s="37" t="str">
        <f>IF(Input_table[[#This Row],[Impact value]]=AM$14,IF(Input_table[[#This Row],[likelihood value]]=AM$13,Input_table[[#This Row],[ID2]]&amp;"-",""),"")</f>
        <v/>
      </c>
      <c r="AN21" s="37" t="str">
        <f>IF(Input_table[[#This Row],[Impact value]]=AN$14,IF(Input_table[[#This Row],[likelihood value]]=AN$13,Input_table[[#This Row],[ID2]]&amp;"-",""),"")</f>
        <v/>
      </c>
      <c r="AO21" s="37" t="str">
        <f>IF(Input_table[[#This Row],[Impact value]]=AO$14,IF(Input_table[[#This Row],[likelihood value]]=AO$13,Input_table[[#This Row],[ID2]]&amp;"-",""),"")</f>
        <v/>
      </c>
      <c r="AP21" s="37" t="str">
        <f>IF(Input_table[[#This Row],[Impact value]]=AP$14,IF(Input_table[[#This Row],[likelihood value]]=AP$13,Input_table[[#This Row],[ID2]]&amp;"-",""),"")</f>
        <v/>
      </c>
      <c r="AQ21" s="37" t="str">
        <f>IF(Input_table[[#This Row],[Impact value]]=AQ$14,IF(Input_table[[#This Row],[likelihood value]]=AQ$13,Input_table[[#This Row],[ID2]]&amp;"-",""),"")</f>
        <v/>
      </c>
      <c r="AR21" s="37" t="str">
        <f>IF(Input_table[[#This Row],[Impact value]]=AR$14,IF(Input_table[[#This Row],[likelihood value]]=AR$13,Input_table[[#This Row],[ID2]]&amp;"-",""),"")</f>
        <v/>
      </c>
      <c r="AS21" s="37" t="str">
        <f>IF(Input_table[[#This Row],[Impact value]]=AS$14,IF(Input_table[[#This Row],[likelihood value]]=AS$13,Input_table[[#This Row],[ID2]]&amp;"-",""),"")</f>
        <v/>
      </c>
      <c r="AT21" s="37" t="str">
        <f>IF(Input_table[[#This Row],[Impact value]]=AT$14,IF(Input_table[[#This Row],[likelihood value]]=AT$13,Input_table[[#This Row],[ID2]]&amp;"-",""),"")</f>
        <v/>
      </c>
      <c r="AU21" s="37" t="str">
        <f>IF(Input_table[[#This Row],[Impact value]]=AU$14,IF(Input_table[[#This Row],[likelihood value]]=AU$13,Input_table[[#This Row],[ID2]]&amp;"-",""),"")</f>
        <v/>
      </c>
      <c r="AV21" s="37" t="str">
        <f>IF(Input_table[[#This Row],[Impact value]]=AV$14,IF(Input_table[[#This Row],[likelihood value]]=AV$13,Input_table[[#This Row],[ID2]]&amp;"-",""),"")</f>
        <v/>
      </c>
      <c r="AW21" s="37" t="str">
        <f>IF(Input_table[[#This Row],[Impact value]]=AW$14,IF(Input_table[[#This Row],[likelihood value]]=AW$13,Input_table[[#This Row],[ID2]]&amp;"-",""),"")</f>
        <v/>
      </c>
      <c r="AX21" s="37" t="str">
        <f>IF(Input_table[[#This Row],[Impact value]]=AX$14,IF(Input_table[[#This Row],[likelihood value]]=AX$13,Input_table[[#This Row],[ID2]]&amp;"-",""),"")</f>
        <v/>
      </c>
      <c r="AY21" s="37" t="str">
        <f>IF(Input_table[[#This Row],[Impact value]]=AY$14,IF(Input_table[[#This Row],[likelihood value]]=AY$13,Input_table[[#This Row],[ID2]]&amp;"-",""),"")</f>
        <v/>
      </c>
      <c r="AZ21" s="37" t="str">
        <f>IF(Input_table[[#This Row],[Impact value]]=AZ$14,IF(Input_table[[#This Row],[likelihood value]]=AZ$13,Input_table[[#This Row],[ID2]]&amp;"-",""),"")</f>
        <v/>
      </c>
      <c r="BA21" s="37" t="str">
        <f>IF(Input_table[[#This Row],[Impact value]]=BA$14,IF(Input_table[[#This Row],[likelihood value]]=BA$13,Input_table[[#This Row],[ID2]]&amp;"-",""),"")</f>
        <v/>
      </c>
      <c r="BB21" s="37" t="str">
        <f>IF(Input_table[[#This Row],[Impact value]]=BB$14,IF(Input_table[[#This Row],[likelihood value]]=BB$13,Input_table[[#This Row],[ID2]]&amp;"-",""),"")</f>
        <v/>
      </c>
      <c r="BC21" s="37" t="str">
        <f>IF(Input_table[[#This Row],[Impact value]]=BC$14,IF(Input_table[[#This Row],[likelihood value]]=BC$13,Input_table[[#This Row],[ID2]]&amp;"-",""),"")</f>
        <v/>
      </c>
      <c r="BD21" s="37" t="str">
        <f>IF(Input_table[[#This Row],[Impact value]]=BD$14,IF(Input_table[[#This Row],[likelihood value]]=BD$13,Input_table[[#This Row],[ID2]]&amp;"-",""),"")</f>
        <v/>
      </c>
      <c r="BE21" s="37">
        <f>ROW(Input_table[[#This Row],[hazard]])-15</f>
        <v>6</v>
      </c>
      <c r="BF21" s="37"/>
    </row>
    <row r="22" spans="1:58" s="38" customFormat="1" x14ac:dyDescent="0.45">
      <c r="A22" s="29">
        <f>Input_table[[#This Row],[ID2]]</f>
        <v>7</v>
      </c>
      <c r="B22" s="30"/>
      <c r="C22" s="31"/>
      <c r="D22" s="31"/>
      <c r="E22" s="32"/>
      <c r="F22" s="33"/>
      <c r="G22" s="34"/>
      <c r="H22" s="34"/>
      <c r="I22" s="34"/>
      <c r="J22" s="34"/>
      <c r="K22" s="34"/>
      <c r="L22" s="34"/>
      <c r="M22" s="34"/>
      <c r="N22" s="34"/>
      <c r="O22" s="34"/>
      <c r="P22" s="34"/>
      <c r="Q22" s="34"/>
      <c r="R22" s="34"/>
      <c r="S22" s="35"/>
      <c r="T22" s="33"/>
      <c r="U22" s="154" t="str">
        <f>IF(VLOOKUP(Input_table[[#This Row],[ID]],Table3[#All],5)="","",VLOOKUP(Input_table[[#This Row],[ID]],Table3[#All],5))</f>
        <v/>
      </c>
      <c r="V22" s="154" t="str">
        <f>IF(VLOOKUP(Input_table[[#This Row],[ID]],Table3[#All],7)="","",VLOOKUP(Input_table[[#This Row],[ID]],Table3[#All],7))</f>
        <v/>
      </c>
      <c r="W22" s="153" t="str">
        <f>IF(Input_table[[#This Row],[Impact value]]=1,W$2,
IF(Input_table[[#This Row],[Impact value]]=2,W$3,
IF(Input_table[[#This Row],[Impact value]]=3,W$4,
IF(Input_table[[#This Row],[Impact value]]=4,W$5,
IF(Input_table[[#This Row],[Impact value]]=5,W$6,"-")))))</f>
        <v>-</v>
      </c>
      <c r="X22" s="179"/>
      <c r="Y22" s="154" t="str">
        <f>IF(Input_table[[#This Row],[Risk value]]=0,"-",VLOOKUP(Input_table[[#This Row],[Risk value]],Help!$A$191:$B$195,2))</f>
        <v>-</v>
      </c>
      <c r="Z22" s="36">
        <f>IF(Input_table[[#This Row],[Severity]]=T$2,1,
IF(Input_table[[#This Row],[Severity]]=T$3,2,
IF(Input_table[[#This Row],[Severity]]=T$4,3,
IF(Input_table[[#This Row],[Severity]]=T$5,4,
IF(Input_table[[#This Row],[Severity]]=T$6,5,0)))))</f>
        <v>0</v>
      </c>
      <c r="AA22" s="36">
        <f>IF(Input_table[[#This Row],[Coping capacity]]=V$2,1,
IF(Input_table[[#This Row],[Coping capacity]]=V$3,2,
IF(Input_table[[#This Row],[Coping capacity]]=V$4,3,
IF(Input_table[[#This Row],[Coping capacity]]=V$5,4,
IF(Input_table[[#This Row],[Coping capacity]]=V$6,5,0)))))</f>
        <v>0</v>
      </c>
      <c r="AB22" s="36">
        <f>IF(Input_table[[#This Row],[Likelihood]]=S$2,1,
IF(Input_table[[#This Row],[Likelihood]]=S$3,2,
IF(Input_table[[#This Row],[Likelihood]]=S$4,3,
IF(Input_table[[#This Row],[Likelihood]]=S$5,4,
IF(Input_table[[#This Row],[Likelihood]]=S$6,5,0)))))</f>
        <v>0</v>
      </c>
      <c r="AC22" s="36">
        <f>IF(Input_table[[#This Row],[Vulnerability]]=U$2,5,
IF(Input_table[[#This Row],[Vulnerability]]=U$3,4,
IF(Input_table[[#This Row],[Vulnerability]]=U$4,3,
IF(Input_table[[#This Row],[Vulnerability]]=U$5,2,
IF(Input_table[[#This Row],[Vulnerability]]=U$6,1,0)))))</f>
        <v>0</v>
      </c>
      <c r="AD2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2" s="37" t="str">
        <f>IF(Input_table[[#This Row],[Impact value]]=AF$14,IF(Input_table[[#This Row],[likelihood value]]=AF$13,Input_table[[#This Row],[ID2]]&amp;"-",""),"")</f>
        <v/>
      </c>
      <c r="AG22" s="37" t="str">
        <f>IF(Input_table[[#This Row],[Impact value]]=AG$14,IF(Input_table[[#This Row],[likelihood value]]=AG$13,Input_table[[#This Row],[ID2]]&amp;"-",""),"")</f>
        <v/>
      </c>
      <c r="AH22" s="37" t="str">
        <f>IF(Input_table[[#This Row],[Impact value]]=AH$14,IF(Input_table[[#This Row],[likelihood value]]=AH$13,Input_table[[#This Row],[ID2]]&amp;"-",""),"")</f>
        <v/>
      </c>
      <c r="AI22" s="37" t="str">
        <f>IF(Input_table[[#This Row],[Impact value]]=AI$14,IF(Input_table[[#This Row],[likelihood value]]=AI$13,Input_table[[#This Row],[ID2]]&amp;"-",""),"")</f>
        <v/>
      </c>
      <c r="AJ22" s="37" t="str">
        <f>IF(Input_table[[#This Row],[Impact value]]=AJ$14,IF(Input_table[[#This Row],[likelihood value]]=AJ$13,Input_table[[#This Row],[ID2]]&amp;"-",""),"")</f>
        <v/>
      </c>
      <c r="AK22" s="37" t="str">
        <f>IF(Input_table[[#This Row],[Impact value]]=AK$14,IF(Input_table[[#This Row],[likelihood value]]=AK$13,Input_table[[#This Row],[ID2]]&amp;"-",""),"")</f>
        <v/>
      </c>
      <c r="AL22" s="37" t="str">
        <f>IF(Input_table[[#This Row],[Impact value]]=AL$14,IF(Input_table[[#This Row],[likelihood value]]=AL$13,Input_table[[#This Row],[ID2]]&amp;"-",""),"")</f>
        <v/>
      </c>
      <c r="AM22" s="37" t="str">
        <f>IF(Input_table[[#This Row],[Impact value]]=AM$14,IF(Input_table[[#This Row],[likelihood value]]=AM$13,Input_table[[#This Row],[ID2]]&amp;"-",""),"")</f>
        <v/>
      </c>
      <c r="AN22" s="37" t="str">
        <f>IF(Input_table[[#This Row],[Impact value]]=AN$14,IF(Input_table[[#This Row],[likelihood value]]=AN$13,Input_table[[#This Row],[ID2]]&amp;"-",""),"")</f>
        <v/>
      </c>
      <c r="AO22" s="37" t="str">
        <f>IF(Input_table[[#This Row],[Impact value]]=AO$14,IF(Input_table[[#This Row],[likelihood value]]=AO$13,Input_table[[#This Row],[ID2]]&amp;"-",""),"")</f>
        <v/>
      </c>
      <c r="AP22" s="37" t="str">
        <f>IF(Input_table[[#This Row],[Impact value]]=AP$14,IF(Input_table[[#This Row],[likelihood value]]=AP$13,Input_table[[#This Row],[ID2]]&amp;"-",""),"")</f>
        <v/>
      </c>
      <c r="AQ22" s="37" t="str">
        <f>IF(Input_table[[#This Row],[Impact value]]=AQ$14,IF(Input_table[[#This Row],[likelihood value]]=AQ$13,Input_table[[#This Row],[ID2]]&amp;"-",""),"")</f>
        <v/>
      </c>
      <c r="AR22" s="37" t="str">
        <f>IF(Input_table[[#This Row],[Impact value]]=AR$14,IF(Input_table[[#This Row],[likelihood value]]=AR$13,Input_table[[#This Row],[ID2]]&amp;"-",""),"")</f>
        <v/>
      </c>
      <c r="AS22" s="37" t="str">
        <f>IF(Input_table[[#This Row],[Impact value]]=AS$14,IF(Input_table[[#This Row],[likelihood value]]=AS$13,Input_table[[#This Row],[ID2]]&amp;"-",""),"")</f>
        <v/>
      </c>
      <c r="AT22" s="37" t="str">
        <f>IF(Input_table[[#This Row],[Impact value]]=AT$14,IF(Input_table[[#This Row],[likelihood value]]=AT$13,Input_table[[#This Row],[ID2]]&amp;"-",""),"")</f>
        <v/>
      </c>
      <c r="AU22" s="37" t="str">
        <f>IF(Input_table[[#This Row],[Impact value]]=AU$14,IF(Input_table[[#This Row],[likelihood value]]=AU$13,Input_table[[#This Row],[ID2]]&amp;"-",""),"")</f>
        <v/>
      </c>
      <c r="AV22" s="37" t="str">
        <f>IF(Input_table[[#This Row],[Impact value]]=AV$14,IF(Input_table[[#This Row],[likelihood value]]=AV$13,Input_table[[#This Row],[ID2]]&amp;"-",""),"")</f>
        <v/>
      </c>
      <c r="AW22" s="37" t="str">
        <f>IF(Input_table[[#This Row],[Impact value]]=AW$14,IF(Input_table[[#This Row],[likelihood value]]=AW$13,Input_table[[#This Row],[ID2]]&amp;"-",""),"")</f>
        <v/>
      </c>
      <c r="AX22" s="37" t="str">
        <f>IF(Input_table[[#This Row],[Impact value]]=AX$14,IF(Input_table[[#This Row],[likelihood value]]=AX$13,Input_table[[#This Row],[ID2]]&amp;"-",""),"")</f>
        <v/>
      </c>
      <c r="AY22" s="37" t="str">
        <f>IF(Input_table[[#This Row],[Impact value]]=AY$14,IF(Input_table[[#This Row],[likelihood value]]=AY$13,Input_table[[#This Row],[ID2]]&amp;"-",""),"")</f>
        <v/>
      </c>
      <c r="AZ22" s="37" t="str">
        <f>IF(Input_table[[#This Row],[Impact value]]=AZ$14,IF(Input_table[[#This Row],[likelihood value]]=AZ$13,Input_table[[#This Row],[ID2]]&amp;"-",""),"")</f>
        <v/>
      </c>
      <c r="BA22" s="37" t="str">
        <f>IF(Input_table[[#This Row],[Impact value]]=BA$14,IF(Input_table[[#This Row],[likelihood value]]=BA$13,Input_table[[#This Row],[ID2]]&amp;"-",""),"")</f>
        <v/>
      </c>
      <c r="BB22" s="37" t="str">
        <f>IF(Input_table[[#This Row],[Impact value]]=BB$14,IF(Input_table[[#This Row],[likelihood value]]=BB$13,Input_table[[#This Row],[ID2]]&amp;"-",""),"")</f>
        <v/>
      </c>
      <c r="BC22" s="37" t="str">
        <f>IF(Input_table[[#This Row],[Impact value]]=BC$14,IF(Input_table[[#This Row],[likelihood value]]=BC$13,Input_table[[#This Row],[ID2]]&amp;"-",""),"")</f>
        <v/>
      </c>
      <c r="BD22" s="37" t="str">
        <f>IF(Input_table[[#This Row],[Impact value]]=BD$14,IF(Input_table[[#This Row],[likelihood value]]=BD$13,Input_table[[#This Row],[ID2]]&amp;"-",""),"")</f>
        <v/>
      </c>
      <c r="BE22" s="37">
        <f>ROW(Input_table[[#This Row],[hazard]])-15</f>
        <v>7</v>
      </c>
      <c r="BF22" s="37"/>
    </row>
    <row r="23" spans="1:58" s="38" customFormat="1" x14ac:dyDescent="0.45">
      <c r="A23" s="39">
        <f>Input_table[[#This Row],[ID2]]</f>
        <v>8</v>
      </c>
      <c r="B23" s="30"/>
      <c r="C23" s="31"/>
      <c r="D23" s="31"/>
      <c r="E23" s="32"/>
      <c r="F23" s="33"/>
      <c r="G23" s="34"/>
      <c r="H23" s="34"/>
      <c r="I23" s="34"/>
      <c r="J23" s="34"/>
      <c r="K23" s="34"/>
      <c r="L23" s="34"/>
      <c r="M23" s="34"/>
      <c r="N23" s="34"/>
      <c r="O23" s="34"/>
      <c r="P23" s="34"/>
      <c r="Q23" s="34"/>
      <c r="R23" s="34"/>
      <c r="S23" s="35"/>
      <c r="T23" s="33"/>
      <c r="U23" s="154" t="str">
        <f>IF(VLOOKUP(Input_table[[#This Row],[ID]],Table3[#All],5)="","",VLOOKUP(Input_table[[#This Row],[ID]],Table3[#All],5))</f>
        <v/>
      </c>
      <c r="V23" s="154" t="str">
        <f>IF(VLOOKUP(Input_table[[#This Row],[ID]],Table3[#All],7)="","",VLOOKUP(Input_table[[#This Row],[ID]],Table3[#All],7))</f>
        <v/>
      </c>
      <c r="W23" s="153" t="str">
        <f>IF(Input_table[[#This Row],[Impact value]]=1,W$2,
IF(Input_table[[#This Row],[Impact value]]=2,W$3,
IF(Input_table[[#This Row],[Impact value]]=3,W$4,
IF(Input_table[[#This Row],[Impact value]]=4,W$5,
IF(Input_table[[#This Row],[Impact value]]=5,W$6,"-")))))</f>
        <v>-</v>
      </c>
      <c r="X23" s="179"/>
      <c r="Y23" s="154" t="str">
        <f>IF(Input_table[[#This Row],[Risk value]]=0,"-",VLOOKUP(Input_table[[#This Row],[Risk value]],Help!$A$191:$B$195,2))</f>
        <v>-</v>
      </c>
      <c r="Z23" s="40">
        <f>IF(Input_table[[#This Row],[Severity]]=T$2,1,
IF(Input_table[[#This Row],[Severity]]=T$3,2,
IF(Input_table[[#This Row],[Severity]]=T$4,3,
IF(Input_table[[#This Row],[Severity]]=T$5,4,
IF(Input_table[[#This Row],[Severity]]=T$6,5,0)))))</f>
        <v>0</v>
      </c>
      <c r="AA23" s="40">
        <f>IF(Input_table[[#This Row],[Coping capacity]]=V$2,1,
IF(Input_table[[#This Row],[Coping capacity]]=V$3,2,
IF(Input_table[[#This Row],[Coping capacity]]=V$4,3,
IF(Input_table[[#This Row],[Coping capacity]]=V$5,4,
IF(Input_table[[#This Row],[Coping capacity]]=V$6,5,0)))))</f>
        <v>0</v>
      </c>
      <c r="AB23" s="40">
        <f>IF(Input_table[[#This Row],[Likelihood]]=S$2,1,
IF(Input_table[[#This Row],[Likelihood]]=S$3,2,
IF(Input_table[[#This Row],[Likelihood]]=S$4,3,
IF(Input_table[[#This Row],[Likelihood]]=S$5,4,
IF(Input_table[[#This Row],[Likelihood]]=S$6,5,0)))))</f>
        <v>0</v>
      </c>
      <c r="AC23" s="40">
        <f>IF(Input_table[[#This Row],[Vulnerability]]=U$2,5,
IF(Input_table[[#This Row],[Vulnerability]]=U$3,4,
IF(Input_table[[#This Row],[Vulnerability]]=U$4,3,
IF(Input_table[[#This Row],[Vulnerability]]=U$5,2,
IF(Input_table[[#This Row],[Vulnerability]]=U$6,1,0)))))</f>
        <v>0</v>
      </c>
      <c r="AD23" s="40">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3" s="40">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3" s="41" t="str">
        <f>IF(Input_table[[#This Row],[Impact value]]=AF$14,IF(Input_table[[#This Row],[likelihood value]]=AF$13,Input_table[[#This Row],[ID2]]&amp;"-",""),"")</f>
        <v/>
      </c>
      <c r="AG23" s="37" t="str">
        <f>IF(Input_table[[#This Row],[Impact value]]=AG$14,IF(Input_table[[#This Row],[likelihood value]]=AG$13,Input_table[[#This Row],[ID2]]&amp;"-",""),"")</f>
        <v/>
      </c>
      <c r="AH23" s="37" t="str">
        <f>IF(Input_table[[#This Row],[Impact value]]=AH$14,IF(Input_table[[#This Row],[likelihood value]]=AH$13,Input_table[[#This Row],[ID2]]&amp;"-",""),"")</f>
        <v/>
      </c>
      <c r="AI23" s="37" t="str">
        <f>IF(Input_table[[#This Row],[Impact value]]=AI$14,IF(Input_table[[#This Row],[likelihood value]]=AI$13,Input_table[[#This Row],[ID2]]&amp;"-",""),"")</f>
        <v/>
      </c>
      <c r="AJ23" s="37" t="str">
        <f>IF(Input_table[[#This Row],[Impact value]]=AJ$14,IF(Input_table[[#This Row],[likelihood value]]=AJ$13,Input_table[[#This Row],[ID2]]&amp;"-",""),"")</f>
        <v/>
      </c>
      <c r="AK23" s="37" t="str">
        <f>IF(Input_table[[#This Row],[Impact value]]=AK$14,IF(Input_table[[#This Row],[likelihood value]]=AK$13,Input_table[[#This Row],[ID2]]&amp;"-",""),"")</f>
        <v/>
      </c>
      <c r="AL23" s="37" t="str">
        <f>IF(Input_table[[#This Row],[Impact value]]=AL$14,IF(Input_table[[#This Row],[likelihood value]]=AL$13,Input_table[[#This Row],[ID2]]&amp;"-",""),"")</f>
        <v/>
      </c>
      <c r="AM23" s="37" t="str">
        <f>IF(Input_table[[#This Row],[Impact value]]=AM$14,IF(Input_table[[#This Row],[likelihood value]]=AM$13,Input_table[[#This Row],[ID2]]&amp;"-",""),"")</f>
        <v/>
      </c>
      <c r="AN23" s="37" t="str">
        <f>IF(Input_table[[#This Row],[Impact value]]=AN$14,IF(Input_table[[#This Row],[likelihood value]]=AN$13,Input_table[[#This Row],[ID2]]&amp;"-",""),"")</f>
        <v/>
      </c>
      <c r="AO23" s="37" t="str">
        <f>IF(Input_table[[#This Row],[Impact value]]=AO$14,IF(Input_table[[#This Row],[likelihood value]]=AO$13,Input_table[[#This Row],[ID2]]&amp;"-",""),"")</f>
        <v/>
      </c>
      <c r="AP23" s="37" t="str">
        <f>IF(Input_table[[#This Row],[Impact value]]=AP$14,IF(Input_table[[#This Row],[likelihood value]]=AP$13,Input_table[[#This Row],[ID2]]&amp;"-",""),"")</f>
        <v/>
      </c>
      <c r="AQ23" s="37" t="str">
        <f>IF(Input_table[[#This Row],[Impact value]]=AQ$14,IF(Input_table[[#This Row],[likelihood value]]=AQ$13,Input_table[[#This Row],[ID2]]&amp;"-",""),"")</f>
        <v/>
      </c>
      <c r="AR23" s="37" t="str">
        <f>IF(Input_table[[#This Row],[Impact value]]=AR$14,IF(Input_table[[#This Row],[likelihood value]]=AR$13,Input_table[[#This Row],[ID2]]&amp;"-",""),"")</f>
        <v/>
      </c>
      <c r="AS23" s="37" t="str">
        <f>IF(Input_table[[#This Row],[Impact value]]=AS$14,IF(Input_table[[#This Row],[likelihood value]]=AS$13,Input_table[[#This Row],[ID2]]&amp;"-",""),"")</f>
        <v/>
      </c>
      <c r="AT23" s="37" t="str">
        <f>IF(Input_table[[#This Row],[Impact value]]=AT$14,IF(Input_table[[#This Row],[likelihood value]]=AT$13,Input_table[[#This Row],[ID2]]&amp;"-",""),"")</f>
        <v/>
      </c>
      <c r="AU23" s="37" t="str">
        <f>IF(Input_table[[#This Row],[Impact value]]=AU$14,IF(Input_table[[#This Row],[likelihood value]]=AU$13,Input_table[[#This Row],[ID2]]&amp;"-",""),"")</f>
        <v/>
      </c>
      <c r="AV23" s="37" t="str">
        <f>IF(Input_table[[#This Row],[Impact value]]=AV$14,IF(Input_table[[#This Row],[likelihood value]]=AV$13,Input_table[[#This Row],[ID2]]&amp;"-",""),"")</f>
        <v/>
      </c>
      <c r="AW23" s="37" t="str">
        <f>IF(Input_table[[#This Row],[Impact value]]=AW$14,IF(Input_table[[#This Row],[likelihood value]]=AW$13,Input_table[[#This Row],[ID2]]&amp;"-",""),"")</f>
        <v/>
      </c>
      <c r="AX23" s="37" t="str">
        <f>IF(Input_table[[#This Row],[Impact value]]=AX$14,IF(Input_table[[#This Row],[likelihood value]]=AX$13,Input_table[[#This Row],[ID2]]&amp;"-",""),"")</f>
        <v/>
      </c>
      <c r="AY23" s="37" t="str">
        <f>IF(Input_table[[#This Row],[Impact value]]=AY$14,IF(Input_table[[#This Row],[likelihood value]]=AY$13,Input_table[[#This Row],[ID2]]&amp;"-",""),"")</f>
        <v/>
      </c>
      <c r="AZ23" s="37" t="str">
        <f>IF(Input_table[[#This Row],[Impact value]]=AZ$14,IF(Input_table[[#This Row],[likelihood value]]=AZ$13,Input_table[[#This Row],[ID2]]&amp;"-",""),"")</f>
        <v/>
      </c>
      <c r="BA23" s="37" t="str">
        <f>IF(Input_table[[#This Row],[Impact value]]=BA$14,IF(Input_table[[#This Row],[likelihood value]]=BA$13,Input_table[[#This Row],[ID2]]&amp;"-",""),"")</f>
        <v/>
      </c>
      <c r="BB23" s="37" t="str">
        <f>IF(Input_table[[#This Row],[Impact value]]=BB$14,IF(Input_table[[#This Row],[likelihood value]]=BB$13,Input_table[[#This Row],[ID2]]&amp;"-",""),"")</f>
        <v/>
      </c>
      <c r="BC23" s="37" t="str">
        <f>IF(Input_table[[#This Row],[Impact value]]=BC$14,IF(Input_table[[#This Row],[likelihood value]]=BC$13,Input_table[[#This Row],[ID2]]&amp;"-",""),"")</f>
        <v/>
      </c>
      <c r="BD23" s="37" t="str">
        <f>IF(Input_table[[#This Row],[Impact value]]=BD$14,IF(Input_table[[#This Row],[likelihood value]]=BD$13,Input_table[[#This Row],[ID2]]&amp;"-",""),"")</f>
        <v/>
      </c>
      <c r="BE23" s="41">
        <f>ROW(Input_table[[#This Row],[hazard]])-15</f>
        <v>8</v>
      </c>
      <c r="BF23" s="37"/>
    </row>
    <row r="24" spans="1:58" s="38" customFormat="1" x14ac:dyDescent="0.45">
      <c r="A24" s="29">
        <f>Input_table[[#This Row],[ID2]]</f>
        <v>9</v>
      </c>
      <c r="B24" s="30"/>
      <c r="C24" s="31"/>
      <c r="D24" s="31"/>
      <c r="E24" s="32"/>
      <c r="F24" s="33"/>
      <c r="G24" s="34"/>
      <c r="H24" s="34"/>
      <c r="I24" s="34"/>
      <c r="J24" s="34"/>
      <c r="K24" s="34"/>
      <c r="L24" s="34"/>
      <c r="M24" s="34"/>
      <c r="N24" s="34"/>
      <c r="O24" s="34"/>
      <c r="P24" s="34"/>
      <c r="Q24" s="34"/>
      <c r="R24" s="34"/>
      <c r="S24" s="35"/>
      <c r="T24" s="33"/>
      <c r="U24" s="154" t="str">
        <f>IF(VLOOKUP(Input_table[[#This Row],[ID]],Table3[#All],5)="","",VLOOKUP(Input_table[[#This Row],[ID]],Table3[#All],5))</f>
        <v/>
      </c>
      <c r="V24" s="154" t="str">
        <f>IF(VLOOKUP(Input_table[[#This Row],[ID]],Table3[#All],7)="","",VLOOKUP(Input_table[[#This Row],[ID]],Table3[#All],7))</f>
        <v/>
      </c>
      <c r="W24" s="157" t="str">
        <f>IF(Input_table[[#This Row],[Impact value]]=1,W$2,
IF(Input_table[[#This Row],[Impact value]]=2,W$3,
IF(Input_table[[#This Row],[Impact value]]=3,W$4,
IF(Input_table[[#This Row],[Impact value]]=4,W$5,
IF(Input_table[[#This Row],[Impact value]]=5,W$6,"-")))))</f>
        <v>-</v>
      </c>
      <c r="X24" s="179"/>
      <c r="Y24" s="155" t="str">
        <f>IF(Input_table[[#This Row],[Risk value]]=0,"-",VLOOKUP(Input_table[[#This Row],[Risk value]],Help!$A$191:$B$195,2))</f>
        <v>-</v>
      </c>
      <c r="Z24" s="40">
        <f>IF(Input_table[[#This Row],[Severity]]=T$2,1,
IF(Input_table[[#This Row],[Severity]]=T$3,2,
IF(Input_table[[#This Row],[Severity]]=T$4,3,
IF(Input_table[[#This Row],[Severity]]=T$5,4,
IF(Input_table[[#This Row],[Severity]]=T$6,5,0)))))</f>
        <v>0</v>
      </c>
      <c r="AA24" s="40">
        <f>IF(Input_table[[#This Row],[Coping capacity]]=V$2,1,
IF(Input_table[[#This Row],[Coping capacity]]=V$3,2,
IF(Input_table[[#This Row],[Coping capacity]]=V$4,3,
IF(Input_table[[#This Row],[Coping capacity]]=V$5,4,
IF(Input_table[[#This Row],[Coping capacity]]=V$6,5,0)))))</f>
        <v>0</v>
      </c>
      <c r="AB24" s="40">
        <f>IF(Input_table[[#This Row],[Likelihood]]=S$2,1,
IF(Input_table[[#This Row],[Likelihood]]=S$3,2,
IF(Input_table[[#This Row],[Likelihood]]=S$4,3,
IF(Input_table[[#This Row],[Likelihood]]=S$5,4,
IF(Input_table[[#This Row],[Likelihood]]=S$6,5,0)))))</f>
        <v>0</v>
      </c>
      <c r="AC24" s="40">
        <f>IF(Input_table[[#This Row],[Vulnerability]]=U$2,5,
IF(Input_table[[#This Row],[Vulnerability]]=U$3,4,
IF(Input_table[[#This Row],[Vulnerability]]=U$4,3,
IF(Input_table[[#This Row],[Vulnerability]]=U$5,2,
IF(Input_table[[#This Row],[Vulnerability]]=U$6,1,0)))))</f>
        <v>0</v>
      </c>
      <c r="AD24" s="40">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4" s="40">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4" s="37" t="str">
        <f>IF(Input_table[[#This Row],[Impact value]]=AF$14,IF(Input_table[[#This Row],[likelihood value]]=AF$13,Input_table[[#This Row],[ID2]]&amp;"-",""),"")</f>
        <v/>
      </c>
      <c r="AG24" s="37" t="str">
        <f>IF(Input_table[[#This Row],[Impact value]]=AG$14,IF(Input_table[[#This Row],[likelihood value]]=AG$13,Input_table[[#This Row],[ID2]]&amp;"-",""),"")</f>
        <v/>
      </c>
      <c r="AH24" s="37" t="str">
        <f>IF(Input_table[[#This Row],[Impact value]]=AH$14,IF(Input_table[[#This Row],[likelihood value]]=AH$13,Input_table[[#This Row],[ID2]]&amp;"-",""),"")</f>
        <v/>
      </c>
      <c r="AI24" s="37" t="str">
        <f>IF(Input_table[[#This Row],[Impact value]]=AI$14,IF(Input_table[[#This Row],[likelihood value]]=AI$13,Input_table[[#This Row],[ID2]]&amp;"-",""),"")</f>
        <v/>
      </c>
      <c r="AJ24" s="37" t="str">
        <f>IF(Input_table[[#This Row],[Impact value]]=AJ$14,IF(Input_table[[#This Row],[likelihood value]]=AJ$13,Input_table[[#This Row],[ID2]]&amp;"-",""),"")</f>
        <v/>
      </c>
      <c r="AK24" s="37" t="str">
        <f>IF(Input_table[[#This Row],[Impact value]]=AK$14,IF(Input_table[[#This Row],[likelihood value]]=AK$13,Input_table[[#This Row],[ID2]]&amp;"-",""),"")</f>
        <v/>
      </c>
      <c r="AL24" s="37" t="str">
        <f>IF(Input_table[[#This Row],[Impact value]]=AL$14,IF(Input_table[[#This Row],[likelihood value]]=AL$13,Input_table[[#This Row],[ID2]]&amp;"-",""),"")</f>
        <v/>
      </c>
      <c r="AM24" s="37" t="str">
        <f>IF(Input_table[[#This Row],[Impact value]]=AM$14,IF(Input_table[[#This Row],[likelihood value]]=AM$13,Input_table[[#This Row],[ID2]]&amp;"-",""),"")</f>
        <v/>
      </c>
      <c r="AN24" s="37" t="str">
        <f>IF(Input_table[[#This Row],[Impact value]]=AN$14,IF(Input_table[[#This Row],[likelihood value]]=AN$13,Input_table[[#This Row],[ID2]]&amp;"-",""),"")</f>
        <v/>
      </c>
      <c r="AO24" s="37" t="str">
        <f>IF(Input_table[[#This Row],[Impact value]]=AO$14,IF(Input_table[[#This Row],[likelihood value]]=AO$13,Input_table[[#This Row],[ID2]]&amp;"-",""),"")</f>
        <v/>
      </c>
      <c r="AP24" s="37" t="str">
        <f>IF(Input_table[[#This Row],[Impact value]]=AP$14,IF(Input_table[[#This Row],[likelihood value]]=AP$13,Input_table[[#This Row],[ID2]]&amp;"-",""),"")</f>
        <v/>
      </c>
      <c r="AQ24" s="37" t="str">
        <f>IF(Input_table[[#This Row],[Impact value]]=AQ$14,IF(Input_table[[#This Row],[likelihood value]]=AQ$13,Input_table[[#This Row],[ID2]]&amp;"-",""),"")</f>
        <v/>
      </c>
      <c r="AR24" s="37" t="str">
        <f>IF(Input_table[[#This Row],[Impact value]]=AR$14,IF(Input_table[[#This Row],[likelihood value]]=AR$13,Input_table[[#This Row],[ID2]]&amp;"-",""),"")</f>
        <v/>
      </c>
      <c r="AS24" s="37" t="str">
        <f>IF(Input_table[[#This Row],[Impact value]]=AS$14,IF(Input_table[[#This Row],[likelihood value]]=AS$13,Input_table[[#This Row],[ID2]]&amp;"-",""),"")</f>
        <v/>
      </c>
      <c r="AT24" s="37" t="str">
        <f>IF(Input_table[[#This Row],[Impact value]]=AT$14,IF(Input_table[[#This Row],[likelihood value]]=AT$13,Input_table[[#This Row],[ID2]]&amp;"-",""),"")</f>
        <v/>
      </c>
      <c r="AU24" s="37" t="str">
        <f>IF(Input_table[[#This Row],[Impact value]]=AU$14,IF(Input_table[[#This Row],[likelihood value]]=AU$13,Input_table[[#This Row],[ID2]]&amp;"-",""),"")</f>
        <v/>
      </c>
      <c r="AV24" s="37" t="str">
        <f>IF(Input_table[[#This Row],[Impact value]]=AV$14,IF(Input_table[[#This Row],[likelihood value]]=AV$13,Input_table[[#This Row],[ID2]]&amp;"-",""),"")</f>
        <v/>
      </c>
      <c r="AW24" s="37" t="str">
        <f>IF(Input_table[[#This Row],[Impact value]]=AW$14,IF(Input_table[[#This Row],[likelihood value]]=AW$13,Input_table[[#This Row],[ID2]]&amp;"-",""),"")</f>
        <v/>
      </c>
      <c r="AX24" s="37" t="str">
        <f>IF(Input_table[[#This Row],[Impact value]]=AX$14,IF(Input_table[[#This Row],[likelihood value]]=AX$13,Input_table[[#This Row],[ID2]]&amp;"-",""),"")</f>
        <v/>
      </c>
      <c r="AY24" s="37" t="str">
        <f>IF(Input_table[[#This Row],[Impact value]]=AY$14,IF(Input_table[[#This Row],[likelihood value]]=AY$13,Input_table[[#This Row],[ID2]]&amp;"-",""),"")</f>
        <v/>
      </c>
      <c r="AZ24" s="37" t="str">
        <f>IF(Input_table[[#This Row],[Impact value]]=AZ$14,IF(Input_table[[#This Row],[likelihood value]]=AZ$13,Input_table[[#This Row],[ID2]]&amp;"-",""),"")</f>
        <v/>
      </c>
      <c r="BA24" s="37" t="str">
        <f>IF(Input_table[[#This Row],[Impact value]]=BA$14,IF(Input_table[[#This Row],[likelihood value]]=BA$13,Input_table[[#This Row],[ID2]]&amp;"-",""),"")</f>
        <v/>
      </c>
      <c r="BB24" s="37" t="str">
        <f>IF(Input_table[[#This Row],[Impact value]]=BB$14,IF(Input_table[[#This Row],[likelihood value]]=BB$13,Input_table[[#This Row],[ID2]]&amp;"-",""),"")</f>
        <v/>
      </c>
      <c r="BC24" s="37" t="str">
        <f>IF(Input_table[[#This Row],[Impact value]]=BC$14,IF(Input_table[[#This Row],[likelihood value]]=BC$13,Input_table[[#This Row],[ID2]]&amp;"-",""),"")</f>
        <v/>
      </c>
      <c r="BD24" s="37" t="str">
        <f>IF(Input_table[[#This Row],[Impact value]]=BD$14,IF(Input_table[[#This Row],[likelihood value]]=BD$13,Input_table[[#This Row],[ID2]]&amp;"-",""),"")</f>
        <v/>
      </c>
      <c r="BE24" s="41">
        <f>ROW(Input_table[[#This Row],[hazard]])-15</f>
        <v>9</v>
      </c>
      <c r="BF24" s="37"/>
    </row>
    <row r="25" spans="1:58" s="38" customFormat="1" x14ac:dyDescent="0.45">
      <c r="A25" s="29">
        <f>Input_table[[#This Row],[ID2]]</f>
        <v>10</v>
      </c>
      <c r="B25" s="30"/>
      <c r="C25" s="31"/>
      <c r="D25" s="31"/>
      <c r="E25" s="32"/>
      <c r="F25" s="33"/>
      <c r="G25" s="34"/>
      <c r="H25" s="34"/>
      <c r="I25" s="34"/>
      <c r="J25" s="34"/>
      <c r="K25" s="34"/>
      <c r="L25" s="34"/>
      <c r="M25" s="34"/>
      <c r="N25" s="34"/>
      <c r="O25" s="34"/>
      <c r="P25" s="34"/>
      <c r="Q25" s="34"/>
      <c r="R25" s="34"/>
      <c r="S25" s="35"/>
      <c r="T25" s="33"/>
      <c r="U25" s="154" t="str">
        <f>IF(VLOOKUP(Input_table[[#This Row],[ID]],Table3[#All],5)="","",VLOOKUP(Input_table[[#This Row],[ID]],Table3[#All],5))</f>
        <v/>
      </c>
      <c r="V25" s="154" t="str">
        <f>IF(VLOOKUP(Input_table[[#This Row],[ID]],Table3[#All],7)="","",VLOOKUP(Input_table[[#This Row],[ID]],Table3[#All],7))</f>
        <v/>
      </c>
      <c r="W25" s="153" t="str">
        <f>IF(Input_table[[#This Row],[Impact value]]=1,W$2,
IF(Input_table[[#This Row],[Impact value]]=2,W$3,
IF(Input_table[[#This Row],[Impact value]]=3,W$4,
IF(Input_table[[#This Row],[Impact value]]=4,W$5,
IF(Input_table[[#This Row],[Impact value]]=5,W$6,"-")))))</f>
        <v>-</v>
      </c>
      <c r="X25" s="179"/>
      <c r="Y25" s="154" t="str">
        <f>IF(Input_table[[#This Row],[Risk value]]=0,"-",VLOOKUP(Input_table[[#This Row],[Risk value]],Help!$A$191:$B$195,2))</f>
        <v>-</v>
      </c>
      <c r="Z25" s="36">
        <f>IF(Input_table[[#This Row],[Severity]]=T$2,1,
IF(Input_table[[#This Row],[Severity]]=T$3,2,
IF(Input_table[[#This Row],[Severity]]=T$4,3,
IF(Input_table[[#This Row],[Severity]]=T$5,4,
IF(Input_table[[#This Row],[Severity]]=T$6,5,0)))))</f>
        <v>0</v>
      </c>
      <c r="AA25" s="36">
        <f>IF(Input_table[[#This Row],[Coping capacity]]=V$2,1,
IF(Input_table[[#This Row],[Coping capacity]]=V$3,2,
IF(Input_table[[#This Row],[Coping capacity]]=V$4,3,
IF(Input_table[[#This Row],[Coping capacity]]=V$5,4,
IF(Input_table[[#This Row],[Coping capacity]]=V$6,5,0)))))</f>
        <v>0</v>
      </c>
      <c r="AB25" s="36">
        <f>IF(Input_table[[#This Row],[Likelihood]]=S$2,1,
IF(Input_table[[#This Row],[Likelihood]]=S$3,2,
IF(Input_table[[#This Row],[Likelihood]]=S$4,3,
IF(Input_table[[#This Row],[Likelihood]]=S$5,4,
IF(Input_table[[#This Row],[Likelihood]]=S$6,5,0)))))</f>
        <v>0</v>
      </c>
      <c r="AC25" s="36">
        <f>IF(Input_table[[#This Row],[Vulnerability]]=U$2,5,
IF(Input_table[[#This Row],[Vulnerability]]=U$3,4,
IF(Input_table[[#This Row],[Vulnerability]]=U$4,3,
IF(Input_table[[#This Row],[Vulnerability]]=U$5,2,
IF(Input_table[[#This Row],[Vulnerability]]=U$6,1,0)))))</f>
        <v>0</v>
      </c>
      <c r="AD2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5" s="37" t="str">
        <f>IF(Input_table[[#This Row],[Impact value]]=AF$14,IF(Input_table[[#This Row],[likelihood value]]=AF$13,Input_table[[#This Row],[ID2]]&amp;"-",""),"")</f>
        <v/>
      </c>
      <c r="AG25" s="37" t="str">
        <f>IF(Input_table[[#This Row],[Impact value]]=AG$14,IF(Input_table[[#This Row],[likelihood value]]=AG$13,Input_table[[#This Row],[ID2]]&amp;"-",""),"")</f>
        <v/>
      </c>
      <c r="AH25" s="37" t="str">
        <f>IF(Input_table[[#This Row],[Impact value]]=AH$14,IF(Input_table[[#This Row],[likelihood value]]=AH$13,Input_table[[#This Row],[ID2]]&amp;"-",""),"")</f>
        <v/>
      </c>
      <c r="AI25" s="37" t="str">
        <f>IF(Input_table[[#This Row],[Impact value]]=AI$14,IF(Input_table[[#This Row],[likelihood value]]=AI$13,Input_table[[#This Row],[ID2]]&amp;"-",""),"")</f>
        <v/>
      </c>
      <c r="AJ25" s="37" t="str">
        <f>IF(Input_table[[#This Row],[Impact value]]=AJ$14,IF(Input_table[[#This Row],[likelihood value]]=AJ$13,Input_table[[#This Row],[ID2]]&amp;"-",""),"")</f>
        <v/>
      </c>
      <c r="AK25" s="37" t="str">
        <f>IF(Input_table[[#This Row],[Impact value]]=AK$14,IF(Input_table[[#This Row],[likelihood value]]=AK$13,Input_table[[#This Row],[ID2]]&amp;"-",""),"")</f>
        <v/>
      </c>
      <c r="AL25" s="37" t="str">
        <f>IF(Input_table[[#This Row],[Impact value]]=AL$14,IF(Input_table[[#This Row],[likelihood value]]=AL$13,Input_table[[#This Row],[ID2]]&amp;"-",""),"")</f>
        <v/>
      </c>
      <c r="AM25" s="37" t="str">
        <f>IF(Input_table[[#This Row],[Impact value]]=AM$14,IF(Input_table[[#This Row],[likelihood value]]=AM$13,Input_table[[#This Row],[ID2]]&amp;"-",""),"")</f>
        <v/>
      </c>
      <c r="AN25" s="37" t="str">
        <f>IF(Input_table[[#This Row],[Impact value]]=AN$14,IF(Input_table[[#This Row],[likelihood value]]=AN$13,Input_table[[#This Row],[ID2]]&amp;"-",""),"")</f>
        <v/>
      </c>
      <c r="AO25" s="37" t="str">
        <f>IF(Input_table[[#This Row],[Impact value]]=AO$14,IF(Input_table[[#This Row],[likelihood value]]=AO$13,Input_table[[#This Row],[ID2]]&amp;"-",""),"")</f>
        <v/>
      </c>
      <c r="AP25" s="37" t="str">
        <f>IF(Input_table[[#This Row],[Impact value]]=AP$14,IF(Input_table[[#This Row],[likelihood value]]=AP$13,Input_table[[#This Row],[ID2]]&amp;"-",""),"")</f>
        <v/>
      </c>
      <c r="AQ25" s="37" t="str">
        <f>IF(Input_table[[#This Row],[Impact value]]=AQ$14,IF(Input_table[[#This Row],[likelihood value]]=AQ$13,Input_table[[#This Row],[ID2]]&amp;"-",""),"")</f>
        <v/>
      </c>
      <c r="AR25" s="37" t="str">
        <f>IF(Input_table[[#This Row],[Impact value]]=AR$14,IF(Input_table[[#This Row],[likelihood value]]=AR$13,Input_table[[#This Row],[ID2]]&amp;"-",""),"")</f>
        <v/>
      </c>
      <c r="AS25" s="37" t="str">
        <f>IF(Input_table[[#This Row],[Impact value]]=AS$14,IF(Input_table[[#This Row],[likelihood value]]=AS$13,Input_table[[#This Row],[ID2]]&amp;"-",""),"")</f>
        <v/>
      </c>
      <c r="AT25" s="37" t="str">
        <f>IF(Input_table[[#This Row],[Impact value]]=AT$14,IF(Input_table[[#This Row],[likelihood value]]=AT$13,Input_table[[#This Row],[ID2]]&amp;"-",""),"")</f>
        <v/>
      </c>
      <c r="AU25" s="37" t="str">
        <f>IF(Input_table[[#This Row],[Impact value]]=AU$14,IF(Input_table[[#This Row],[likelihood value]]=AU$13,Input_table[[#This Row],[ID2]]&amp;"-",""),"")</f>
        <v/>
      </c>
      <c r="AV25" s="37" t="str">
        <f>IF(Input_table[[#This Row],[Impact value]]=AV$14,IF(Input_table[[#This Row],[likelihood value]]=AV$13,Input_table[[#This Row],[ID2]]&amp;"-",""),"")</f>
        <v/>
      </c>
      <c r="AW25" s="37" t="str">
        <f>IF(Input_table[[#This Row],[Impact value]]=AW$14,IF(Input_table[[#This Row],[likelihood value]]=AW$13,Input_table[[#This Row],[ID2]]&amp;"-",""),"")</f>
        <v/>
      </c>
      <c r="AX25" s="37" t="str">
        <f>IF(Input_table[[#This Row],[Impact value]]=AX$14,IF(Input_table[[#This Row],[likelihood value]]=AX$13,Input_table[[#This Row],[ID2]]&amp;"-",""),"")</f>
        <v/>
      </c>
      <c r="AY25" s="37" t="str">
        <f>IF(Input_table[[#This Row],[Impact value]]=AY$14,IF(Input_table[[#This Row],[likelihood value]]=AY$13,Input_table[[#This Row],[ID2]]&amp;"-",""),"")</f>
        <v/>
      </c>
      <c r="AZ25" s="37" t="str">
        <f>IF(Input_table[[#This Row],[Impact value]]=AZ$14,IF(Input_table[[#This Row],[likelihood value]]=AZ$13,Input_table[[#This Row],[ID2]]&amp;"-",""),"")</f>
        <v/>
      </c>
      <c r="BA25" s="37" t="str">
        <f>IF(Input_table[[#This Row],[Impact value]]=BA$14,IF(Input_table[[#This Row],[likelihood value]]=BA$13,Input_table[[#This Row],[ID2]]&amp;"-",""),"")</f>
        <v/>
      </c>
      <c r="BB25" s="37" t="str">
        <f>IF(Input_table[[#This Row],[Impact value]]=BB$14,IF(Input_table[[#This Row],[likelihood value]]=BB$13,Input_table[[#This Row],[ID2]]&amp;"-",""),"")</f>
        <v/>
      </c>
      <c r="BC25" s="37" t="str">
        <f>IF(Input_table[[#This Row],[Impact value]]=BC$14,IF(Input_table[[#This Row],[likelihood value]]=BC$13,Input_table[[#This Row],[ID2]]&amp;"-",""),"")</f>
        <v/>
      </c>
      <c r="BD25" s="37" t="str">
        <f>IF(Input_table[[#This Row],[Impact value]]=BD$14,IF(Input_table[[#This Row],[likelihood value]]=BD$13,Input_table[[#This Row],[ID2]]&amp;"-",""),"")</f>
        <v/>
      </c>
      <c r="BE25" s="37">
        <f>ROW(Input_table[[#This Row],[hazard]])-15</f>
        <v>10</v>
      </c>
      <c r="BF25" s="37"/>
    </row>
    <row r="26" spans="1:58" s="38" customFormat="1" x14ac:dyDescent="0.45">
      <c r="A26" s="29">
        <f>Input_table[[#This Row],[ID2]]</f>
        <v>11</v>
      </c>
      <c r="B26" s="30"/>
      <c r="C26" s="31"/>
      <c r="D26" s="31"/>
      <c r="E26" s="32"/>
      <c r="F26" s="33"/>
      <c r="G26" s="34"/>
      <c r="H26" s="34"/>
      <c r="I26" s="34"/>
      <c r="J26" s="34"/>
      <c r="K26" s="34"/>
      <c r="L26" s="34"/>
      <c r="M26" s="34"/>
      <c r="N26" s="34"/>
      <c r="O26" s="34"/>
      <c r="P26" s="34"/>
      <c r="Q26" s="34"/>
      <c r="R26" s="34"/>
      <c r="S26" s="35"/>
      <c r="T26" s="33"/>
      <c r="U26" s="154" t="str">
        <f>IF(VLOOKUP(Input_table[[#This Row],[ID]],Table3[#All],5)="","",VLOOKUP(Input_table[[#This Row],[ID]],Table3[#All],5))</f>
        <v/>
      </c>
      <c r="V26" s="154" t="str">
        <f>IF(VLOOKUP(Input_table[[#This Row],[ID]],Table3[#All],7)="","",VLOOKUP(Input_table[[#This Row],[ID]],Table3[#All],7))</f>
        <v/>
      </c>
      <c r="W26" s="153" t="str">
        <f>IF(Input_table[[#This Row],[Impact value]]=1,W$2,
IF(Input_table[[#This Row],[Impact value]]=2,W$3,
IF(Input_table[[#This Row],[Impact value]]=3,W$4,
IF(Input_table[[#This Row],[Impact value]]=4,W$5,
IF(Input_table[[#This Row],[Impact value]]=5,W$6,"-")))))</f>
        <v>-</v>
      </c>
      <c r="X26" s="179"/>
      <c r="Y26" s="154" t="str">
        <f>IF(Input_table[[#This Row],[Risk value]]=0,"-",VLOOKUP(Input_table[[#This Row],[Risk value]],Help!$A$191:$B$195,2))</f>
        <v>-</v>
      </c>
      <c r="Z26" s="36">
        <f>IF(Input_table[[#This Row],[Severity]]=T$2,1,
IF(Input_table[[#This Row],[Severity]]=T$3,2,
IF(Input_table[[#This Row],[Severity]]=T$4,3,
IF(Input_table[[#This Row],[Severity]]=T$5,4,
IF(Input_table[[#This Row],[Severity]]=T$6,5,0)))))</f>
        <v>0</v>
      </c>
      <c r="AA26" s="36">
        <f>IF(Input_table[[#This Row],[Coping capacity]]=V$2,1,
IF(Input_table[[#This Row],[Coping capacity]]=V$3,2,
IF(Input_table[[#This Row],[Coping capacity]]=V$4,3,
IF(Input_table[[#This Row],[Coping capacity]]=V$5,4,
IF(Input_table[[#This Row],[Coping capacity]]=V$6,5,0)))))</f>
        <v>0</v>
      </c>
      <c r="AB26" s="36">
        <f>IF(Input_table[[#This Row],[Likelihood]]=S$2,1,
IF(Input_table[[#This Row],[Likelihood]]=S$3,2,
IF(Input_table[[#This Row],[Likelihood]]=S$4,3,
IF(Input_table[[#This Row],[Likelihood]]=S$5,4,
IF(Input_table[[#This Row],[Likelihood]]=S$6,5,0)))))</f>
        <v>0</v>
      </c>
      <c r="AC26" s="36">
        <f>IF(Input_table[[#This Row],[Vulnerability]]=U$2,5,
IF(Input_table[[#This Row],[Vulnerability]]=U$3,4,
IF(Input_table[[#This Row],[Vulnerability]]=U$4,3,
IF(Input_table[[#This Row],[Vulnerability]]=U$5,2,
IF(Input_table[[#This Row],[Vulnerability]]=U$6,1,0)))))</f>
        <v>0</v>
      </c>
      <c r="AD2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6" s="37" t="str">
        <f>IF(Input_table[[#This Row],[Impact value]]=AF$14,IF(Input_table[[#This Row],[likelihood value]]=AF$13,Input_table[[#This Row],[ID2]]&amp;"-",""),"")</f>
        <v/>
      </c>
      <c r="AG26" s="37" t="str">
        <f>IF(Input_table[[#This Row],[Impact value]]=AG$14,IF(Input_table[[#This Row],[likelihood value]]=AG$13,Input_table[[#This Row],[ID2]]&amp;"-",""),"")</f>
        <v/>
      </c>
      <c r="AH26" s="37" t="str">
        <f>IF(Input_table[[#This Row],[Impact value]]=AH$14,IF(Input_table[[#This Row],[likelihood value]]=AH$13,Input_table[[#This Row],[ID2]]&amp;"-",""),"")</f>
        <v/>
      </c>
      <c r="AI26" s="37" t="str">
        <f>IF(Input_table[[#This Row],[Impact value]]=AI$14,IF(Input_table[[#This Row],[likelihood value]]=AI$13,Input_table[[#This Row],[ID2]]&amp;"-",""),"")</f>
        <v/>
      </c>
      <c r="AJ26" s="37" t="str">
        <f>IF(Input_table[[#This Row],[Impact value]]=AJ$14,IF(Input_table[[#This Row],[likelihood value]]=AJ$13,Input_table[[#This Row],[ID2]]&amp;"-",""),"")</f>
        <v/>
      </c>
      <c r="AK26" s="37" t="str">
        <f>IF(Input_table[[#This Row],[Impact value]]=AK$14,IF(Input_table[[#This Row],[likelihood value]]=AK$13,Input_table[[#This Row],[ID2]]&amp;"-",""),"")</f>
        <v/>
      </c>
      <c r="AL26" s="37" t="str">
        <f>IF(Input_table[[#This Row],[Impact value]]=AL$14,IF(Input_table[[#This Row],[likelihood value]]=AL$13,Input_table[[#This Row],[ID2]]&amp;"-",""),"")</f>
        <v/>
      </c>
      <c r="AM26" s="37" t="str">
        <f>IF(Input_table[[#This Row],[Impact value]]=AM$14,IF(Input_table[[#This Row],[likelihood value]]=AM$13,Input_table[[#This Row],[ID2]]&amp;"-",""),"")</f>
        <v/>
      </c>
      <c r="AN26" s="37" t="str">
        <f>IF(Input_table[[#This Row],[Impact value]]=AN$14,IF(Input_table[[#This Row],[likelihood value]]=AN$13,Input_table[[#This Row],[ID2]]&amp;"-",""),"")</f>
        <v/>
      </c>
      <c r="AO26" s="37" t="str">
        <f>IF(Input_table[[#This Row],[Impact value]]=AO$14,IF(Input_table[[#This Row],[likelihood value]]=AO$13,Input_table[[#This Row],[ID2]]&amp;"-",""),"")</f>
        <v/>
      </c>
      <c r="AP26" s="37" t="str">
        <f>IF(Input_table[[#This Row],[Impact value]]=AP$14,IF(Input_table[[#This Row],[likelihood value]]=AP$13,Input_table[[#This Row],[ID2]]&amp;"-",""),"")</f>
        <v/>
      </c>
      <c r="AQ26" s="37" t="str">
        <f>IF(Input_table[[#This Row],[Impact value]]=AQ$14,IF(Input_table[[#This Row],[likelihood value]]=AQ$13,Input_table[[#This Row],[ID2]]&amp;"-",""),"")</f>
        <v/>
      </c>
      <c r="AR26" s="37" t="str">
        <f>IF(Input_table[[#This Row],[Impact value]]=AR$14,IF(Input_table[[#This Row],[likelihood value]]=AR$13,Input_table[[#This Row],[ID2]]&amp;"-",""),"")</f>
        <v/>
      </c>
      <c r="AS26" s="37" t="str">
        <f>IF(Input_table[[#This Row],[Impact value]]=AS$14,IF(Input_table[[#This Row],[likelihood value]]=AS$13,Input_table[[#This Row],[ID2]]&amp;"-",""),"")</f>
        <v/>
      </c>
      <c r="AT26" s="37" t="str">
        <f>IF(Input_table[[#This Row],[Impact value]]=AT$14,IF(Input_table[[#This Row],[likelihood value]]=AT$13,Input_table[[#This Row],[ID2]]&amp;"-",""),"")</f>
        <v/>
      </c>
      <c r="AU26" s="37" t="str">
        <f>IF(Input_table[[#This Row],[Impact value]]=AU$14,IF(Input_table[[#This Row],[likelihood value]]=AU$13,Input_table[[#This Row],[ID2]]&amp;"-",""),"")</f>
        <v/>
      </c>
      <c r="AV26" s="37" t="str">
        <f>IF(Input_table[[#This Row],[Impact value]]=AV$14,IF(Input_table[[#This Row],[likelihood value]]=AV$13,Input_table[[#This Row],[ID2]]&amp;"-",""),"")</f>
        <v/>
      </c>
      <c r="AW26" s="37" t="str">
        <f>IF(Input_table[[#This Row],[Impact value]]=AW$14,IF(Input_table[[#This Row],[likelihood value]]=AW$13,Input_table[[#This Row],[ID2]]&amp;"-",""),"")</f>
        <v/>
      </c>
      <c r="AX26" s="37" t="str">
        <f>IF(Input_table[[#This Row],[Impact value]]=AX$14,IF(Input_table[[#This Row],[likelihood value]]=AX$13,Input_table[[#This Row],[ID2]]&amp;"-",""),"")</f>
        <v/>
      </c>
      <c r="AY26" s="37" t="str">
        <f>IF(Input_table[[#This Row],[Impact value]]=AY$14,IF(Input_table[[#This Row],[likelihood value]]=AY$13,Input_table[[#This Row],[ID2]]&amp;"-",""),"")</f>
        <v/>
      </c>
      <c r="AZ26" s="37" t="str">
        <f>IF(Input_table[[#This Row],[Impact value]]=AZ$14,IF(Input_table[[#This Row],[likelihood value]]=AZ$13,Input_table[[#This Row],[ID2]]&amp;"-",""),"")</f>
        <v/>
      </c>
      <c r="BA26" s="37" t="str">
        <f>IF(Input_table[[#This Row],[Impact value]]=BA$14,IF(Input_table[[#This Row],[likelihood value]]=BA$13,Input_table[[#This Row],[ID2]]&amp;"-",""),"")</f>
        <v/>
      </c>
      <c r="BB26" s="37" t="str">
        <f>IF(Input_table[[#This Row],[Impact value]]=BB$14,IF(Input_table[[#This Row],[likelihood value]]=BB$13,Input_table[[#This Row],[ID2]]&amp;"-",""),"")</f>
        <v/>
      </c>
      <c r="BC26" s="37" t="str">
        <f>IF(Input_table[[#This Row],[Impact value]]=BC$14,IF(Input_table[[#This Row],[likelihood value]]=BC$13,Input_table[[#This Row],[ID2]]&amp;"-",""),"")</f>
        <v/>
      </c>
      <c r="BD26" s="37" t="str">
        <f>IF(Input_table[[#This Row],[Impact value]]=BD$14,IF(Input_table[[#This Row],[likelihood value]]=BD$13,Input_table[[#This Row],[ID2]]&amp;"-",""),"")</f>
        <v/>
      </c>
      <c r="BE26" s="37">
        <f>ROW(Input_table[[#This Row],[hazard]])-15</f>
        <v>11</v>
      </c>
      <c r="BF26" s="37"/>
    </row>
    <row r="27" spans="1:58" s="38" customFormat="1" x14ac:dyDescent="0.45">
      <c r="A27" s="29">
        <f>Input_table[[#This Row],[ID2]]</f>
        <v>12</v>
      </c>
      <c r="B27" s="30"/>
      <c r="C27" s="31"/>
      <c r="D27" s="31"/>
      <c r="E27" s="32"/>
      <c r="F27" s="33"/>
      <c r="G27" s="34"/>
      <c r="H27" s="34"/>
      <c r="I27" s="34"/>
      <c r="J27" s="34"/>
      <c r="K27" s="34"/>
      <c r="L27" s="34"/>
      <c r="M27" s="34"/>
      <c r="N27" s="34"/>
      <c r="O27" s="34"/>
      <c r="P27" s="34"/>
      <c r="Q27" s="34"/>
      <c r="R27" s="34"/>
      <c r="S27" s="35"/>
      <c r="T27" s="33"/>
      <c r="U27" s="154" t="str">
        <f>IF(VLOOKUP(Input_table[[#This Row],[ID]],Table3[#All],5)="","",VLOOKUP(Input_table[[#This Row],[ID]],Table3[#All],5))</f>
        <v/>
      </c>
      <c r="V27" s="154" t="str">
        <f>IF(VLOOKUP(Input_table[[#This Row],[ID]],Table3[#All],7)="","",VLOOKUP(Input_table[[#This Row],[ID]],Table3[#All],7))</f>
        <v/>
      </c>
      <c r="W27" s="153" t="str">
        <f>IF(Input_table[[#This Row],[Impact value]]=1,W$2,
IF(Input_table[[#This Row],[Impact value]]=2,W$3,
IF(Input_table[[#This Row],[Impact value]]=3,W$4,
IF(Input_table[[#This Row],[Impact value]]=4,W$5,
IF(Input_table[[#This Row],[Impact value]]=5,W$6,"-")))))</f>
        <v>-</v>
      </c>
      <c r="X27" s="179"/>
      <c r="Y27" s="154" t="str">
        <f>IF(Input_table[[#This Row],[Risk value]]=0,"-",VLOOKUP(Input_table[[#This Row],[Risk value]],Help!$A$191:$B$195,2))</f>
        <v>-</v>
      </c>
      <c r="Z27" s="36">
        <f>IF(Input_table[[#This Row],[Severity]]=T$2,1,
IF(Input_table[[#This Row],[Severity]]=T$3,2,
IF(Input_table[[#This Row],[Severity]]=T$4,3,
IF(Input_table[[#This Row],[Severity]]=T$5,4,
IF(Input_table[[#This Row],[Severity]]=T$6,5,0)))))</f>
        <v>0</v>
      </c>
      <c r="AA27" s="36">
        <f>IF(Input_table[[#This Row],[Coping capacity]]=V$2,1,
IF(Input_table[[#This Row],[Coping capacity]]=V$3,2,
IF(Input_table[[#This Row],[Coping capacity]]=V$4,3,
IF(Input_table[[#This Row],[Coping capacity]]=V$5,4,
IF(Input_table[[#This Row],[Coping capacity]]=V$6,5,0)))))</f>
        <v>0</v>
      </c>
      <c r="AB27" s="36">
        <f>IF(Input_table[[#This Row],[Likelihood]]=S$2,1,
IF(Input_table[[#This Row],[Likelihood]]=S$3,2,
IF(Input_table[[#This Row],[Likelihood]]=S$4,3,
IF(Input_table[[#This Row],[Likelihood]]=S$5,4,
IF(Input_table[[#This Row],[Likelihood]]=S$6,5,0)))))</f>
        <v>0</v>
      </c>
      <c r="AC27" s="36">
        <f>IF(Input_table[[#This Row],[Vulnerability]]=U$2,5,
IF(Input_table[[#This Row],[Vulnerability]]=U$3,4,
IF(Input_table[[#This Row],[Vulnerability]]=U$4,3,
IF(Input_table[[#This Row],[Vulnerability]]=U$5,2,
IF(Input_table[[#This Row],[Vulnerability]]=U$6,1,0)))))</f>
        <v>0</v>
      </c>
      <c r="AD2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7" s="37" t="str">
        <f>IF(Input_table[[#This Row],[Impact value]]=AF$14,IF(Input_table[[#This Row],[likelihood value]]=AF$13,Input_table[[#This Row],[ID2]]&amp;"-",""),"")</f>
        <v/>
      </c>
      <c r="AG27" s="37" t="str">
        <f>IF(Input_table[[#This Row],[Impact value]]=AG$14,IF(Input_table[[#This Row],[likelihood value]]=AG$13,Input_table[[#This Row],[ID2]]&amp;"-",""),"")</f>
        <v/>
      </c>
      <c r="AH27" s="37" t="str">
        <f>IF(Input_table[[#This Row],[Impact value]]=AH$14,IF(Input_table[[#This Row],[likelihood value]]=AH$13,Input_table[[#This Row],[ID2]]&amp;"-",""),"")</f>
        <v/>
      </c>
      <c r="AI27" s="37" t="str">
        <f>IF(Input_table[[#This Row],[Impact value]]=AI$14,IF(Input_table[[#This Row],[likelihood value]]=AI$13,Input_table[[#This Row],[ID2]]&amp;"-",""),"")</f>
        <v/>
      </c>
      <c r="AJ27" s="37" t="str">
        <f>IF(Input_table[[#This Row],[Impact value]]=AJ$14,IF(Input_table[[#This Row],[likelihood value]]=AJ$13,Input_table[[#This Row],[ID2]]&amp;"-",""),"")</f>
        <v/>
      </c>
      <c r="AK27" s="37" t="str">
        <f>IF(Input_table[[#This Row],[Impact value]]=AK$14,IF(Input_table[[#This Row],[likelihood value]]=AK$13,Input_table[[#This Row],[ID2]]&amp;"-",""),"")</f>
        <v/>
      </c>
      <c r="AL27" s="37" t="str">
        <f>IF(Input_table[[#This Row],[Impact value]]=AL$14,IF(Input_table[[#This Row],[likelihood value]]=AL$13,Input_table[[#This Row],[ID2]]&amp;"-",""),"")</f>
        <v/>
      </c>
      <c r="AM27" s="37" t="str">
        <f>IF(Input_table[[#This Row],[Impact value]]=AM$14,IF(Input_table[[#This Row],[likelihood value]]=AM$13,Input_table[[#This Row],[ID2]]&amp;"-",""),"")</f>
        <v/>
      </c>
      <c r="AN27" s="37" t="str">
        <f>IF(Input_table[[#This Row],[Impact value]]=AN$14,IF(Input_table[[#This Row],[likelihood value]]=AN$13,Input_table[[#This Row],[ID2]]&amp;"-",""),"")</f>
        <v/>
      </c>
      <c r="AO27" s="37" t="str">
        <f>IF(Input_table[[#This Row],[Impact value]]=AO$14,IF(Input_table[[#This Row],[likelihood value]]=AO$13,Input_table[[#This Row],[ID2]]&amp;"-",""),"")</f>
        <v/>
      </c>
      <c r="AP27" s="37" t="str">
        <f>IF(Input_table[[#This Row],[Impact value]]=AP$14,IF(Input_table[[#This Row],[likelihood value]]=AP$13,Input_table[[#This Row],[ID2]]&amp;"-",""),"")</f>
        <v/>
      </c>
      <c r="AQ27" s="37" t="str">
        <f>IF(Input_table[[#This Row],[Impact value]]=AQ$14,IF(Input_table[[#This Row],[likelihood value]]=AQ$13,Input_table[[#This Row],[ID2]]&amp;"-",""),"")</f>
        <v/>
      </c>
      <c r="AR27" s="37" t="str">
        <f>IF(Input_table[[#This Row],[Impact value]]=AR$14,IF(Input_table[[#This Row],[likelihood value]]=AR$13,Input_table[[#This Row],[ID2]]&amp;"-",""),"")</f>
        <v/>
      </c>
      <c r="AS27" s="37" t="str">
        <f>IF(Input_table[[#This Row],[Impact value]]=AS$14,IF(Input_table[[#This Row],[likelihood value]]=AS$13,Input_table[[#This Row],[ID2]]&amp;"-",""),"")</f>
        <v/>
      </c>
      <c r="AT27" s="37" t="str">
        <f>IF(Input_table[[#This Row],[Impact value]]=AT$14,IF(Input_table[[#This Row],[likelihood value]]=AT$13,Input_table[[#This Row],[ID2]]&amp;"-",""),"")</f>
        <v/>
      </c>
      <c r="AU27" s="37" t="str">
        <f>IF(Input_table[[#This Row],[Impact value]]=AU$14,IF(Input_table[[#This Row],[likelihood value]]=AU$13,Input_table[[#This Row],[ID2]]&amp;"-",""),"")</f>
        <v/>
      </c>
      <c r="AV27" s="37" t="str">
        <f>IF(Input_table[[#This Row],[Impact value]]=AV$14,IF(Input_table[[#This Row],[likelihood value]]=AV$13,Input_table[[#This Row],[ID2]]&amp;"-",""),"")</f>
        <v/>
      </c>
      <c r="AW27" s="37" t="str">
        <f>IF(Input_table[[#This Row],[Impact value]]=AW$14,IF(Input_table[[#This Row],[likelihood value]]=AW$13,Input_table[[#This Row],[ID2]]&amp;"-",""),"")</f>
        <v/>
      </c>
      <c r="AX27" s="37" t="str">
        <f>IF(Input_table[[#This Row],[Impact value]]=AX$14,IF(Input_table[[#This Row],[likelihood value]]=AX$13,Input_table[[#This Row],[ID2]]&amp;"-",""),"")</f>
        <v/>
      </c>
      <c r="AY27" s="37" t="str">
        <f>IF(Input_table[[#This Row],[Impact value]]=AY$14,IF(Input_table[[#This Row],[likelihood value]]=AY$13,Input_table[[#This Row],[ID2]]&amp;"-",""),"")</f>
        <v/>
      </c>
      <c r="AZ27" s="37" t="str">
        <f>IF(Input_table[[#This Row],[Impact value]]=AZ$14,IF(Input_table[[#This Row],[likelihood value]]=AZ$13,Input_table[[#This Row],[ID2]]&amp;"-",""),"")</f>
        <v/>
      </c>
      <c r="BA27" s="37" t="str">
        <f>IF(Input_table[[#This Row],[Impact value]]=BA$14,IF(Input_table[[#This Row],[likelihood value]]=BA$13,Input_table[[#This Row],[ID2]]&amp;"-",""),"")</f>
        <v/>
      </c>
      <c r="BB27" s="37" t="str">
        <f>IF(Input_table[[#This Row],[Impact value]]=BB$14,IF(Input_table[[#This Row],[likelihood value]]=BB$13,Input_table[[#This Row],[ID2]]&amp;"-",""),"")</f>
        <v/>
      </c>
      <c r="BC27" s="37" t="str">
        <f>IF(Input_table[[#This Row],[Impact value]]=BC$14,IF(Input_table[[#This Row],[likelihood value]]=BC$13,Input_table[[#This Row],[ID2]]&amp;"-",""),"")</f>
        <v/>
      </c>
      <c r="BD27" s="37" t="str">
        <f>IF(Input_table[[#This Row],[Impact value]]=BD$14,IF(Input_table[[#This Row],[likelihood value]]=BD$13,Input_table[[#This Row],[ID2]]&amp;"-",""),"")</f>
        <v/>
      </c>
      <c r="BE27" s="37">
        <f>ROW(Input_table[[#This Row],[hazard]])-15</f>
        <v>12</v>
      </c>
      <c r="BF27" s="37"/>
    </row>
    <row r="28" spans="1:58" s="38" customFormat="1" x14ac:dyDescent="0.45">
      <c r="A28" s="29">
        <f>Input_table[[#This Row],[ID2]]</f>
        <v>13</v>
      </c>
      <c r="B28" s="30"/>
      <c r="C28" s="31"/>
      <c r="D28" s="31"/>
      <c r="E28" s="32"/>
      <c r="F28" s="33"/>
      <c r="G28" s="34"/>
      <c r="H28" s="34"/>
      <c r="I28" s="34"/>
      <c r="J28" s="34"/>
      <c r="K28" s="34"/>
      <c r="L28" s="34"/>
      <c r="M28" s="34"/>
      <c r="N28" s="34"/>
      <c r="O28" s="34"/>
      <c r="P28" s="34"/>
      <c r="Q28" s="34"/>
      <c r="R28" s="34"/>
      <c r="S28" s="35"/>
      <c r="T28" s="33"/>
      <c r="U28" s="154" t="str">
        <f>IF(VLOOKUP(Input_table[[#This Row],[ID]],Table3[#All],5)="","",VLOOKUP(Input_table[[#This Row],[ID]],Table3[#All],5))</f>
        <v/>
      </c>
      <c r="V28" s="154" t="str">
        <f>IF(VLOOKUP(Input_table[[#This Row],[ID]],Table3[#All],7)="","",VLOOKUP(Input_table[[#This Row],[ID]],Table3[#All],7))</f>
        <v/>
      </c>
      <c r="W28" s="153" t="str">
        <f>IF(Input_table[[#This Row],[Impact value]]=1,W$2,
IF(Input_table[[#This Row],[Impact value]]=2,W$3,
IF(Input_table[[#This Row],[Impact value]]=3,W$4,
IF(Input_table[[#This Row],[Impact value]]=4,W$5,
IF(Input_table[[#This Row],[Impact value]]=5,W$6,"-")))))</f>
        <v>-</v>
      </c>
      <c r="X28" s="179"/>
      <c r="Y28" s="154" t="str">
        <f>IF(Input_table[[#This Row],[Risk value]]=0,"-",VLOOKUP(Input_table[[#This Row],[Risk value]],Help!$A$191:$B$195,2))</f>
        <v>-</v>
      </c>
      <c r="Z28" s="36">
        <f>IF(Input_table[[#This Row],[Severity]]=T$2,1,
IF(Input_table[[#This Row],[Severity]]=T$3,2,
IF(Input_table[[#This Row],[Severity]]=T$4,3,
IF(Input_table[[#This Row],[Severity]]=T$5,4,
IF(Input_table[[#This Row],[Severity]]=T$6,5,0)))))</f>
        <v>0</v>
      </c>
      <c r="AA28" s="36">
        <f>IF(Input_table[[#This Row],[Coping capacity]]=V$2,1,
IF(Input_table[[#This Row],[Coping capacity]]=V$3,2,
IF(Input_table[[#This Row],[Coping capacity]]=V$4,3,
IF(Input_table[[#This Row],[Coping capacity]]=V$5,4,
IF(Input_table[[#This Row],[Coping capacity]]=V$6,5,0)))))</f>
        <v>0</v>
      </c>
      <c r="AB28" s="36">
        <f>IF(Input_table[[#This Row],[Likelihood]]=S$2,1,
IF(Input_table[[#This Row],[Likelihood]]=S$3,2,
IF(Input_table[[#This Row],[Likelihood]]=S$4,3,
IF(Input_table[[#This Row],[Likelihood]]=S$5,4,
IF(Input_table[[#This Row],[Likelihood]]=S$6,5,0)))))</f>
        <v>0</v>
      </c>
      <c r="AC28" s="36">
        <f>IF(Input_table[[#This Row],[Vulnerability]]=U$2,5,
IF(Input_table[[#This Row],[Vulnerability]]=U$3,4,
IF(Input_table[[#This Row],[Vulnerability]]=U$4,3,
IF(Input_table[[#This Row],[Vulnerability]]=U$5,2,
IF(Input_table[[#This Row],[Vulnerability]]=U$6,1,0)))))</f>
        <v>0</v>
      </c>
      <c r="AD2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8" s="37" t="str">
        <f>IF(Input_table[[#This Row],[Impact value]]=AF$14,IF(Input_table[[#This Row],[likelihood value]]=AF$13,Input_table[[#This Row],[ID2]]&amp;"-",""),"")</f>
        <v/>
      </c>
      <c r="AG28" s="37" t="str">
        <f>IF(Input_table[[#This Row],[Impact value]]=AG$14,IF(Input_table[[#This Row],[likelihood value]]=AG$13,Input_table[[#This Row],[ID2]]&amp;"-",""),"")</f>
        <v/>
      </c>
      <c r="AH28" s="37" t="str">
        <f>IF(Input_table[[#This Row],[Impact value]]=AH$14,IF(Input_table[[#This Row],[likelihood value]]=AH$13,Input_table[[#This Row],[ID2]]&amp;"-",""),"")</f>
        <v/>
      </c>
      <c r="AI28" s="37" t="str">
        <f>IF(Input_table[[#This Row],[Impact value]]=AI$14,IF(Input_table[[#This Row],[likelihood value]]=AI$13,Input_table[[#This Row],[ID2]]&amp;"-",""),"")</f>
        <v/>
      </c>
      <c r="AJ28" s="37" t="str">
        <f>IF(Input_table[[#This Row],[Impact value]]=AJ$14,IF(Input_table[[#This Row],[likelihood value]]=AJ$13,Input_table[[#This Row],[ID2]]&amp;"-",""),"")</f>
        <v/>
      </c>
      <c r="AK28" s="37" t="str">
        <f>IF(Input_table[[#This Row],[Impact value]]=AK$14,IF(Input_table[[#This Row],[likelihood value]]=AK$13,Input_table[[#This Row],[ID2]]&amp;"-",""),"")</f>
        <v/>
      </c>
      <c r="AL28" s="37" t="str">
        <f>IF(Input_table[[#This Row],[Impact value]]=AL$14,IF(Input_table[[#This Row],[likelihood value]]=AL$13,Input_table[[#This Row],[ID2]]&amp;"-",""),"")</f>
        <v/>
      </c>
      <c r="AM28" s="37" t="str">
        <f>IF(Input_table[[#This Row],[Impact value]]=AM$14,IF(Input_table[[#This Row],[likelihood value]]=AM$13,Input_table[[#This Row],[ID2]]&amp;"-",""),"")</f>
        <v/>
      </c>
      <c r="AN28" s="37" t="str">
        <f>IF(Input_table[[#This Row],[Impact value]]=AN$14,IF(Input_table[[#This Row],[likelihood value]]=AN$13,Input_table[[#This Row],[ID2]]&amp;"-",""),"")</f>
        <v/>
      </c>
      <c r="AO28" s="37" t="str">
        <f>IF(Input_table[[#This Row],[Impact value]]=AO$14,IF(Input_table[[#This Row],[likelihood value]]=AO$13,Input_table[[#This Row],[ID2]]&amp;"-",""),"")</f>
        <v/>
      </c>
      <c r="AP28" s="37" t="str">
        <f>IF(Input_table[[#This Row],[Impact value]]=AP$14,IF(Input_table[[#This Row],[likelihood value]]=AP$13,Input_table[[#This Row],[ID2]]&amp;"-",""),"")</f>
        <v/>
      </c>
      <c r="AQ28" s="37" t="str">
        <f>IF(Input_table[[#This Row],[Impact value]]=AQ$14,IF(Input_table[[#This Row],[likelihood value]]=AQ$13,Input_table[[#This Row],[ID2]]&amp;"-",""),"")</f>
        <v/>
      </c>
      <c r="AR28" s="37" t="str">
        <f>IF(Input_table[[#This Row],[Impact value]]=AR$14,IF(Input_table[[#This Row],[likelihood value]]=AR$13,Input_table[[#This Row],[ID2]]&amp;"-",""),"")</f>
        <v/>
      </c>
      <c r="AS28" s="37" t="str">
        <f>IF(Input_table[[#This Row],[Impact value]]=AS$14,IF(Input_table[[#This Row],[likelihood value]]=AS$13,Input_table[[#This Row],[ID2]]&amp;"-",""),"")</f>
        <v/>
      </c>
      <c r="AT28" s="37" t="str">
        <f>IF(Input_table[[#This Row],[Impact value]]=AT$14,IF(Input_table[[#This Row],[likelihood value]]=AT$13,Input_table[[#This Row],[ID2]]&amp;"-",""),"")</f>
        <v/>
      </c>
      <c r="AU28" s="37" t="str">
        <f>IF(Input_table[[#This Row],[Impact value]]=AU$14,IF(Input_table[[#This Row],[likelihood value]]=AU$13,Input_table[[#This Row],[ID2]]&amp;"-",""),"")</f>
        <v/>
      </c>
      <c r="AV28" s="37" t="str">
        <f>IF(Input_table[[#This Row],[Impact value]]=AV$14,IF(Input_table[[#This Row],[likelihood value]]=AV$13,Input_table[[#This Row],[ID2]]&amp;"-",""),"")</f>
        <v/>
      </c>
      <c r="AW28" s="37" t="str">
        <f>IF(Input_table[[#This Row],[Impact value]]=AW$14,IF(Input_table[[#This Row],[likelihood value]]=AW$13,Input_table[[#This Row],[ID2]]&amp;"-",""),"")</f>
        <v/>
      </c>
      <c r="AX28" s="37" t="str">
        <f>IF(Input_table[[#This Row],[Impact value]]=AX$14,IF(Input_table[[#This Row],[likelihood value]]=AX$13,Input_table[[#This Row],[ID2]]&amp;"-",""),"")</f>
        <v/>
      </c>
      <c r="AY28" s="37" t="str">
        <f>IF(Input_table[[#This Row],[Impact value]]=AY$14,IF(Input_table[[#This Row],[likelihood value]]=AY$13,Input_table[[#This Row],[ID2]]&amp;"-",""),"")</f>
        <v/>
      </c>
      <c r="AZ28" s="37" t="str">
        <f>IF(Input_table[[#This Row],[Impact value]]=AZ$14,IF(Input_table[[#This Row],[likelihood value]]=AZ$13,Input_table[[#This Row],[ID2]]&amp;"-",""),"")</f>
        <v/>
      </c>
      <c r="BA28" s="37" t="str">
        <f>IF(Input_table[[#This Row],[Impact value]]=BA$14,IF(Input_table[[#This Row],[likelihood value]]=BA$13,Input_table[[#This Row],[ID2]]&amp;"-",""),"")</f>
        <v/>
      </c>
      <c r="BB28" s="37" t="str">
        <f>IF(Input_table[[#This Row],[Impact value]]=BB$14,IF(Input_table[[#This Row],[likelihood value]]=BB$13,Input_table[[#This Row],[ID2]]&amp;"-",""),"")</f>
        <v/>
      </c>
      <c r="BC28" s="37" t="str">
        <f>IF(Input_table[[#This Row],[Impact value]]=BC$14,IF(Input_table[[#This Row],[likelihood value]]=BC$13,Input_table[[#This Row],[ID2]]&amp;"-",""),"")</f>
        <v/>
      </c>
      <c r="BD28" s="37" t="str">
        <f>IF(Input_table[[#This Row],[Impact value]]=BD$14,IF(Input_table[[#This Row],[likelihood value]]=BD$13,Input_table[[#This Row],[ID2]]&amp;"-",""),"")</f>
        <v/>
      </c>
      <c r="BE28" s="37">
        <f>ROW(Input_table[[#This Row],[hazard]])-15</f>
        <v>13</v>
      </c>
      <c r="BF28" s="37"/>
    </row>
    <row r="29" spans="1:58" s="38" customFormat="1" x14ac:dyDescent="0.45">
      <c r="A29" s="29">
        <f>Input_table[[#This Row],[ID2]]</f>
        <v>14</v>
      </c>
      <c r="B29" s="30"/>
      <c r="C29" s="31"/>
      <c r="D29" s="31"/>
      <c r="E29" s="32"/>
      <c r="F29" s="33"/>
      <c r="G29" s="34"/>
      <c r="H29" s="34"/>
      <c r="I29" s="34"/>
      <c r="J29" s="34"/>
      <c r="K29" s="34"/>
      <c r="L29" s="34"/>
      <c r="M29" s="34"/>
      <c r="N29" s="34"/>
      <c r="O29" s="34"/>
      <c r="P29" s="34"/>
      <c r="Q29" s="34"/>
      <c r="R29" s="34"/>
      <c r="S29" s="35"/>
      <c r="T29" s="33"/>
      <c r="U29" s="154" t="str">
        <f>IF(VLOOKUP(Input_table[[#This Row],[ID]],Table3[#All],5)="","",VLOOKUP(Input_table[[#This Row],[ID]],Table3[#All],5))</f>
        <v/>
      </c>
      <c r="V29" s="154" t="str">
        <f>IF(VLOOKUP(Input_table[[#This Row],[ID]],Table3[#All],7)="","",VLOOKUP(Input_table[[#This Row],[ID]],Table3[#All],7))</f>
        <v/>
      </c>
      <c r="W29" s="153" t="str">
        <f>IF(Input_table[[#This Row],[Impact value]]=1,W$2,
IF(Input_table[[#This Row],[Impact value]]=2,W$3,
IF(Input_table[[#This Row],[Impact value]]=3,W$4,
IF(Input_table[[#This Row],[Impact value]]=4,W$5,
IF(Input_table[[#This Row],[Impact value]]=5,W$6,"-")))))</f>
        <v>-</v>
      </c>
      <c r="X29" s="179"/>
      <c r="Y29" s="154" t="str">
        <f>IF(Input_table[[#This Row],[Risk value]]=0,"-",VLOOKUP(Input_table[[#This Row],[Risk value]],Help!$A$191:$B$195,2))</f>
        <v>-</v>
      </c>
      <c r="Z29" s="36">
        <f>IF(Input_table[[#This Row],[Severity]]=T$2,1,
IF(Input_table[[#This Row],[Severity]]=T$3,2,
IF(Input_table[[#This Row],[Severity]]=T$4,3,
IF(Input_table[[#This Row],[Severity]]=T$5,4,
IF(Input_table[[#This Row],[Severity]]=T$6,5,0)))))</f>
        <v>0</v>
      </c>
      <c r="AA29" s="36">
        <f>IF(Input_table[[#This Row],[Coping capacity]]=V$2,1,
IF(Input_table[[#This Row],[Coping capacity]]=V$3,2,
IF(Input_table[[#This Row],[Coping capacity]]=V$4,3,
IF(Input_table[[#This Row],[Coping capacity]]=V$5,4,
IF(Input_table[[#This Row],[Coping capacity]]=V$6,5,0)))))</f>
        <v>0</v>
      </c>
      <c r="AB29" s="36">
        <f>IF(Input_table[[#This Row],[Likelihood]]=S$2,1,
IF(Input_table[[#This Row],[Likelihood]]=S$3,2,
IF(Input_table[[#This Row],[Likelihood]]=S$4,3,
IF(Input_table[[#This Row],[Likelihood]]=S$5,4,
IF(Input_table[[#This Row],[Likelihood]]=S$6,5,0)))))</f>
        <v>0</v>
      </c>
      <c r="AC29" s="36">
        <f>IF(Input_table[[#This Row],[Vulnerability]]=U$2,5,
IF(Input_table[[#This Row],[Vulnerability]]=U$3,4,
IF(Input_table[[#This Row],[Vulnerability]]=U$4,3,
IF(Input_table[[#This Row],[Vulnerability]]=U$5,2,
IF(Input_table[[#This Row],[Vulnerability]]=U$6,1,0)))))</f>
        <v>0</v>
      </c>
      <c r="AD2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2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29" s="37" t="str">
        <f>IF(Input_table[[#This Row],[Impact value]]=AF$14,IF(Input_table[[#This Row],[likelihood value]]=AF$13,Input_table[[#This Row],[ID2]]&amp;"-",""),"")</f>
        <v/>
      </c>
      <c r="AG29" s="37" t="str">
        <f>IF(Input_table[[#This Row],[Impact value]]=AG$14,IF(Input_table[[#This Row],[likelihood value]]=AG$13,Input_table[[#This Row],[ID2]]&amp;"-",""),"")</f>
        <v/>
      </c>
      <c r="AH29" s="37" t="str">
        <f>IF(Input_table[[#This Row],[Impact value]]=AH$14,IF(Input_table[[#This Row],[likelihood value]]=AH$13,Input_table[[#This Row],[ID2]]&amp;"-",""),"")</f>
        <v/>
      </c>
      <c r="AI29" s="37" t="str">
        <f>IF(Input_table[[#This Row],[Impact value]]=AI$14,IF(Input_table[[#This Row],[likelihood value]]=AI$13,Input_table[[#This Row],[ID2]]&amp;"-",""),"")</f>
        <v/>
      </c>
      <c r="AJ29" s="37" t="str">
        <f>IF(Input_table[[#This Row],[Impact value]]=AJ$14,IF(Input_table[[#This Row],[likelihood value]]=AJ$13,Input_table[[#This Row],[ID2]]&amp;"-",""),"")</f>
        <v/>
      </c>
      <c r="AK29" s="37" t="str">
        <f>IF(Input_table[[#This Row],[Impact value]]=AK$14,IF(Input_table[[#This Row],[likelihood value]]=AK$13,Input_table[[#This Row],[ID2]]&amp;"-",""),"")</f>
        <v/>
      </c>
      <c r="AL29" s="37" t="str">
        <f>IF(Input_table[[#This Row],[Impact value]]=AL$14,IF(Input_table[[#This Row],[likelihood value]]=AL$13,Input_table[[#This Row],[ID2]]&amp;"-",""),"")</f>
        <v/>
      </c>
      <c r="AM29" s="37" t="str">
        <f>IF(Input_table[[#This Row],[Impact value]]=AM$14,IF(Input_table[[#This Row],[likelihood value]]=AM$13,Input_table[[#This Row],[ID2]]&amp;"-",""),"")</f>
        <v/>
      </c>
      <c r="AN29" s="37" t="str">
        <f>IF(Input_table[[#This Row],[Impact value]]=AN$14,IF(Input_table[[#This Row],[likelihood value]]=AN$13,Input_table[[#This Row],[ID2]]&amp;"-",""),"")</f>
        <v/>
      </c>
      <c r="AO29" s="37" t="str">
        <f>IF(Input_table[[#This Row],[Impact value]]=AO$14,IF(Input_table[[#This Row],[likelihood value]]=AO$13,Input_table[[#This Row],[ID2]]&amp;"-",""),"")</f>
        <v/>
      </c>
      <c r="AP29" s="37" t="str">
        <f>IF(Input_table[[#This Row],[Impact value]]=AP$14,IF(Input_table[[#This Row],[likelihood value]]=AP$13,Input_table[[#This Row],[ID2]]&amp;"-",""),"")</f>
        <v/>
      </c>
      <c r="AQ29" s="37" t="str">
        <f>IF(Input_table[[#This Row],[Impact value]]=AQ$14,IF(Input_table[[#This Row],[likelihood value]]=AQ$13,Input_table[[#This Row],[ID2]]&amp;"-",""),"")</f>
        <v/>
      </c>
      <c r="AR29" s="37" t="str">
        <f>IF(Input_table[[#This Row],[Impact value]]=AR$14,IF(Input_table[[#This Row],[likelihood value]]=AR$13,Input_table[[#This Row],[ID2]]&amp;"-",""),"")</f>
        <v/>
      </c>
      <c r="AS29" s="37" t="str">
        <f>IF(Input_table[[#This Row],[Impact value]]=AS$14,IF(Input_table[[#This Row],[likelihood value]]=AS$13,Input_table[[#This Row],[ID2]]&amp;"-",""),"")</f>
        <v/>
      </c>
      <c r="AT29" s="37" t="str">
        <f>IF(Input_table[[#This Row],[Impact value]]=AT$14,IF(Input_table[[#This Row],[likelihood value]]=AT$13,Input_table[[#This Row],[ID2]]&amp;"-",""),"")</f>
        <v/>
      </c>
      <c r="AU29" s="37" t="str">
        <f>IF(Input_table[[#This Row],[Impact value]]=AU$14,IF(Input_table[[#This Row],[likelihood value]]=AU$13,Input_table[[#This Row],[ID2]]&amp;"-",""),"")</f>
        <v/>
      </c>
      <c r="AV29" s="37" t="str">
        <f>IF(Input_table[[#This Row],[Impact value]]=AV$14,IF(Input_table[[#This Row],[likelihood value]]=AV$13,Input_table[[#This Row],[ID2]]&amp;"-",""),"")</f>
        <v/>
      </c>
      <c r="AW29" s="37" t="str">
        <f>IF(Input_table[[#This Row],[Impact value]]=AW$14,IF(Input_table[[#This Row],[likelihood value]]=AW$13,Input_table[[#This Row],[ID2]]&amp;"-",""),"")</f>
        <v/>
      </c>
      <c r="AX29" s="37" t="str">
        <f>IF(Input_table[[#This Row],[Impact value]]=AX$14,IF(Input_table[[#This Row],[likelihood value]]=AX$13,Input_table[[#This Row],[ID2]]&amp;"-",""),"")</f>
        <v/>
      </c>
      <c r="AY29" s="37" t="str">
        <f>IF(Input_table[[#This Row],[Impact value]]=AY$14,IF(Input_table[[#This Row],[likelihood value]]=AY$13,Input_table[[#This Row],[ID2]]&amp;"-",""),"")</f>
        <v/>
      </c>
      <c r="AZ29" s="37" t="str">
        <f>IF(Input_table[[#This Row],[Impact value]]=AZ$14,IF(Input_table[[#This Row],[likelihood value]]=AZ$13,Input_table[[#This Row],[ID2]]&amp;"-",""),"")</f>
        <v/>
      </c>
      <c r="BA29" s="37" t="str">
        <f>IF(Input_table[[#This Row],[Impact value]]=BA$14,IF(Input_table[[#This Row],[likelihood value]]=BA$13,Input_table[[#This Row],[ID2]]&amp;"-",""),"")</f>
        <v/>
      </c>
      <c r="BB29" s="37" t="str">
        <f>IF(Input_table[[#This Row],[Impact value]]=BB$14,IF(Input_table[[#This Row],[likelihood value]]=BB$13,Input_table[[#This Row],[ID2]]&amp;"-",""),"")</f>
        <v/>
      </c>
      <c r="BC29" s="37" t="str">
        <f>IF(Input_table[[#This Row],[Impact value]]=BC$14,IF(Input_table[[#This Row],[likelihood value]]=BC$13,Input_table[[#This Row],[ID2]]&amp;"-",""),"")</f>
        <v/>
      </c>
      <c r="BD29" s="37" t="str">
        <f>IF(Input_table[[#This Row],[Impact value]]=BD$14,IF(Input_table[[#This Row],[likelihood value]]=BD$13,Input_table[[#This Row],[ID2]]&amp;"-",""),"")</f>
        <v/>
      </c>
      <c r="BE29" s="37">
        <f>ROW(Input_table[[#This Row],[hazard]])-15</f>
        <v>14</v>
      </c>
      <c r="BF29" s="37"/>
    </row>
    <row r="30" spans="1:58" s="38" customFormat="1" x14ac:dyDescent="0.45">
      <c r="A30" s="29">
        <f>Input_table[[#This Row],[ID2]]</f>
        <v>15</v>
      </c>
      <c r="B30" s="30"/>
      <c r="C30" s="31"/>
      <c r="D30" s="31"/>
      <c r="E30" s="32"/>
      <c r="F30" s="33"/>
      <c r="G30" s="34"/>
      <c r="H30" s="34"/>
      <c r="I30" s="34"/>
      <c r="J30" s="34"/>
      <c r="K30" s="34"/>
      <c r="L30" s="34"/>
      <c r="M30" s="34"/>
      <c r="N30" s="34"/>
      <c r="O30" s="34"/>
      <c r="P30" s="34"/>
      <c r="Q30" s="34"/>
      <c r="R30" s="34"/>
      <c r="S30" s="35"/>
      <c r="T30" s="33"/>
      <c r="U30" s="154" t="str">
        <f>IF(VLOOKUP(Input_table[[#This Row],[ID]],Table3[#All],5)="","",VLOOKUP(Input_table[[#This Row],[ID]],Table3[#All],5))</f>
        <v/>
      </c>
      <c r="V30" s="154" t="str">
        <f>IF(VLOOKUP(Input_table[[#This Row],[ID]],Table3[#All],7)="","",VLOOKUP(Input_table[[#This Row],[ID]],Table3[#All],7))</f>
        <v/>
      </c>
      <c r="W30" s="153" t="str">
        <f>IF(Input_table[[#This Row],[Impact value]]=1,W$2,
IF(Input_table[[#This Row],[Impact value]]=2,W$3,
IF(Input_table[[#This Row],[Impact value]]=3,W$4,
IF(Input_table[[#This Row],[Impact value]]=4,W$5,
IF(Input_table[[#This Row],[Impact value]]=5,W$6,"-")))))</f>
        <v>-</v>
      </c>
      <c r="X30" s="179"/>
      <c r="Y30" s="154" t="str">
        <f>IF(Input_table[[#This Row],[Risk value]]=0,"-",VLOOKUP(Input_table[[#This Row],[Risk value]],Help!$A$191:$B$195,2))</f>
        <v>-</v>
      </c>
      <c r="Z30" s="36">
        <f>IF(Input_table[[#This Row],[Severity]]=T$2,1,
IF(Input_table[[#This Row],[Severity]]=T$3,2,
IF(Input_table[[#This Row],[Severity]]=T$4,3,
IF(Input_table[[#This Row],[Severity]]=T$5,4,
IF(Input_table[[#This Row],[Severity]]=T$6,5,0)))))</f>
        <v>0</v>
      </c>
      <c r="AA30" s="36">
        <f>IF(Input_table[[#This Row],[Coping capacity]]=V$2,1,
IF(Input_table[[#This Row],[Coping capacity]]=V$3,2,
IF(Input_table[[#This Row],[Coping capacity]]=V$4,3,
IF(Input_table[[#This Row],[Coping capacity]]=V$5,4,
IF(Input_table[[#This Row],[Coping capacity]]=V$6,5,0)))))</f>
        <v>0</v>
      </c>
      <c r="AB30" s="36">
        <f>IF(Input_table[[#This Row],[Likelihood]]=S$2,1,
IF(Input_table[[#This Row],[Likelihood]]=S$3,2,
IF(Input_table[[#This Row],[Likelihood]]=S$4,3,
IF(Input_table[[#This Row],[Likelihood]]=S$5,4,
IF(Input_table[[#This Row],[Likelihood]]=S$6,5,0)))))</f>
        <v>0</v>
      </c>
      <c r="AC30" s="36">
        <f>IF(Input_table[[#This Row],[Vulnerability]]=U$2,5,
IF(Input_table[[#This Row],[Vulnerability]]=U$3,4,
IF(Input_table[[#This Row],[Vulnerability]]=U$4,3,
IF(Input_table[[#This Row],[Vulnerability]]=U$5,2,
IF(Input_table[[#This Row],[Vulnerability]]=U$6,1,0)))))</f>
        <v>0</v>
      </c>
      <c r="AD3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0" s="37" t="str">
        <f>IF(Input_table[[#This Row],[Impact value]]=AF$14,IF(Input_table[[#This Row],[likelihood value]]=AF$13,Input_table[[#This Row],[ID2]]&amp;"-",""),"")</f>
        <v/>
      </c>
      <c r="AG30" s="37" t="str">
        <f>IF(Input_table[[#This Row],[Impact value]]=AG$14,IF(Input_table[[#This Row],[likelihood value]]=AG$13,Input_table[[#This Row],[ID2]]&amp;"-",""),"")</f>
        <v/>
      </c>
      <c r="AH30" s="37" t="str">
        <f>IF(Input_table[[#This Row],[Impact value]]=AH$14,IF(Input_table[[#This Row],[likelihood value]]=AH$13,Input_table[[#This Row],[ID2]]&amp;"-",""),"")</f>
        <v/>
      </c>
      <c r="AI30" s="37" t="str">
        <f>IF(Input_table[[#This Row],[Impact value]]=AI$14,IF(Input_table[[#This Row],[likelihood value]]=AI$13,Input_table[[#This Row],[ID2]]&amp;"-",""),"")</f>
        <v/>
      </c>
      <c r="AJ30" s="37" t="str">
        <f>IF(Input_table[[#This Row],[Impact value]]=AJ$14,IF(Input_table[[#This Row],[likelihood value]]=AJ$13,Input_table[[#This Row],[ID2]]&amp;"-",""),"")</f>
        <v/>
      </c>
      <c r="AK30" s="37" t="str">
        <f>IF(Input_table[[#This Row],[Impact value]]=AK$14,IF(Input_table[[#This Row],[likelihood value]]=AK$13,Input_table[[#This Row],[ID2]]&amp;"-",""),"")</f>
        <v/>
      </c>
      <c r="AL30" s="37" t="str">
        <f>IF(Input_table[[#This Row],[Impact value]]=AL$14,IF(Input_table[[#This Row],[likelihood value]]=AL$13,Input_table[[#This Row],[ID2]]&amp;"-",""),"")</f>
        <v/>
      </c>
      <c r="AM30" s="37" t="str">
        <f>IF(Input_table[[#This Row],[Impact value]]=AM$14,IF(Input_table[[#This Row],[likelihood value]]=AM$13,Input_table[[#This Row],[ID2]]&amp;"-",""),"")</f>
        <v/>
      </c>
      <c r="AN30" s="37" t="str">
        <f>IF(Input_table[[#This Row],[Impact value]]=AN$14,IF(Input_table[[#This Row],[likelihood value]]=AN$13,Input_table[[#This Row],[ID2]]&amp;"-",""),"")</f>
        <v/>
      </c>
      <c r="AO30" s="37" t="str">
        <f>IF(Input_table[[#This Row],[Impact value]]=AO$14,IF(Input_table[[#This Row],[likelihood value]]=AO$13,Input_table[[#This Row],[ID2]]&amp;"-",""),"")</f>
        <v/>
      </c>
      <c r="AP30" s="37" t="str">
        <f>IF(Input_table[[#This Row],[Impact value]]=AP$14,IF(Input_table[[#This Row],[likelihood value]]=AP$13,Input_table[[#This Row],[ID2]]&amp;"-",""),"")</f>
        <v/>
      </c>
      <c r="AQ30" s="37" t="str">
        <f>IF(Input_table[[#This Row],[Impact value]]=AQ$14,IF(Input_table[[#This Row],[likelihood value]]=AQ$13,Input_table[[#This Row],[ID2]]&amp;"-",""),"")</f>
        <v/>
      </c>
      <c r="AR30" s="37" t="str">
        <f>IF(Input_table[[#This Row],[Impact value]]=AR$14,IF(Input_table[[#This Row],[likelihood value]]=AR$13,Input_table[[#This Row],[ID2]]&amp;"-",""),"")</f>
        <v/>
      </c>
      <c r="AS30" s="37" t="str">
        <f>IF(Input_table[[#This Row],[Impact value]]=AS$14,IF(Input_table[[#This Row],[likelihood value]]=AS$13,Input_table[[#This Row],[ID2]]&amp;"-",""),"")</f>
        <v/>
      </c>
      <c r="AT30" s="37" t="str">
        <f>IF(Input_table[[#This Row],[Impact value]]=AT$14,IF(Input_table[[#This Row],[likelihood value]]=AT$13,Input_table[[#This Row],[ID2]]&amp;"-",""),"")</f>
        <v/>
      </c>
      <c r="AU30" s="37" t="str">
        <f>IF(Input_table[[#This Row],[Impact value]]=AU$14,IF(Input_table[[#This Row],[likelihood value]]=AU$13,Input_table[[#This Row],[ID2]]&amp;"-",""),"")</f>
        <v/>
      </c>
      <c r="AV30" s="37" t="str">
        <f>IF(Input_table[[#This Row],[Impact value]]=AV$14,IF(Input_table[[#This Row],[likelihood value]]=AV$13,Input_table[[#This Row],[ID2]]&amp;"-",""),"")</f>
        <v/>
      </c>
      <c r="AW30" s="37" t="str">
        <f>IF(Input_table[[#This Row],[Impact value]]=AW$14,IF(Input_table[[#This Row],[likelihood value]]=AW$13,Input_table[[#This Row],[ID2]]&amp;"-",""),"")</f>
        <v/>
      </c>
      <c r="AX30" s="37" t="str">
        <f>IF(Input_table[[#This Row],[Impact value]]=AX$14,IF(Input_table[[#This Row],[likelihood value]]=AX$13,Input_table[[#This Row],[ID2]]&amp;"-",""),"")</f>
        <v/>
      </c>
      <c r="AY30" s="37" t="str">
        <f>IF(Input_table[[#This Row],[Impact value]]=AY$14,IF(Input_table[[#This Row],[likelihood value]]=AY$13,Input_table[[#This Row],[ID2]]&amp;"-",""),"")</f>
        <v/>
      </c>
      <c r="AZ30" s="37" t="str">
        <f>IF(Input_table[[#This Row],[Impact value]]=AZ$14,IF(Input_table[[#This Row],[likelihood value]]=AZ$13,Input_table[[#This Row],[ID2]]&amp;"-",""),"")</f>
        <v/>
      </c>
      <c r="BA30" s="37" t="str">
        <f>IF(Input_table[[#This Row],[Impact value]]=BA$14,IF(Input_table[[#This Row],[likelihood value]]=BA$13,Input_table[[#This Row],[ID2]]&amp;"-",""),"")</f>
        <v/>
      </c>
      <c r="BB30" s="37" t="str">
        <f>IF(Input_table[[#This Row],[Impact value]]=BB$14,IF(Input_table[[#This Row],[likelihood value]]=BB$13,Input_table[[#This Row],[ID2]]&amp;"-",""),"")</f>
        <v/>
      </c>
      <c r="BC30" s="37" t="str">
        <f>IF(Input_table[[#This Row],[Impact value]]=BC$14,IF(Input_table[[#This Row],[likelihood value]]=BC$13,Input_table[[#This Row],[ID2]]&amp;"-",""),"")</f>
        <v/>
      </c>
      <c r="BD30" s="37" t="str">
        <f>IF(Input_table[[#This Row],[Impact value]]=BD$14,IF(Input_table[[#This Row],[likelihood value]]=BD$13,Input_table[[#This Row],[ID2]]&amp;"-",""),"")</f>
        <v/>
      </c>
      <c r="BE30" s="37">
        <f>ROW(Input_table[[#This Row],[hazard]])-15</f>
        <v>15</v>
      </c>
      <c r="BF30" s="37"/>
    </row>
    <row r="31" spans="1:58" s="38" customFormat="1" x14ac:dyDescent="0.45">
      <c r="A31" s="29">
        <f>Input_table[[#This Row],[ID2]]</f>
        <v>16</v>
      </c>
      <c r="B31" s="30"/>
      <c r="C31" s="31"/>
      <c r="D31" s="31"/>
      <c r="E31" s="32"/>
      <c r="F31" s="33"/>
      <c r="G31" s="34"/>
      <c r="H31" s="34"/>
      <c r="I31" s="34"/>
      <c r="J31" s="34"/>
      <c r="K31" s="34"/>
      <c r="L31" s="34"/>
      <c r="M31" s="34"/>
      <c r="N31" s="34"/>
      <c r="O31" s="34"/>
      <c r="P31" s="34"/>
      <c r="Q31" s="34"/>
      <c r="R31" s="34"/>
      <c r="S31" s="35"/>
      <c r="T31" s="33"/>
      <c r="U31" s="154" t="str">
        <f>IF(VLOOKUP(Input_table[[#This Row],[ID]],Table3[#All],5)="","",VLOOKUP(Input_table[[#This Row],[ID]],Table3[#All],5))</f>
        <v/>
      </c>
      <c r="V31" s="154" t="str">
        <f>IF(VLOOKUP(Input_table[[#This Row],[ID]],Table3[#All],7)="","",VLOOKUP(Input_table[[#This Row],[ID]],Table3[#All],7))</f>
        <v/>
      </c>
      <c r="W31" s="153" t="str">
        <f>IF(Input_table[[#This Row],[Impact value]]=1,W$2,
IF(Input_table[[#This Row],[Impact value]]=2,W$3,
IF(Input_table[[#This Row],[Impact value]]=3,W$4,
IF(Input_table[[#This Row],[Impact value]]=4,W$5,
IF(Input_table[[#This Row],[Impact value]]=5,W$6,"-")))))</f>
        <v>-</v>
      </c>
      <c r="X31" s="179"/>
      <c r="Y31" s="154" t="str">
        <f>IF(Input_table[[#This Row],[Risk value]]=0,"-",VLOOKUP(Input_table[[#This Row],[Risk value]],Help!$A$191:$B$195,2))</f>
        <v>-</v>
      </c>
      <c r="Z31" s="36">
        <f>IF(Input_table[[#This Row],[Severity]]=T$2,1,
IF(Input_table[[#This Row],[Severity]]=T$3,2,
IF(Input_table[[#This Row],[Severity]]=T$4,3,
IF(Input_table[[#This Row],[Severity]]=T$5,4,
IF(Input_table[[#This Row],[Severity]]=T$6,5,0)))))</f>
        <v>0</v>
      </c>
      <c r="AA31" s="36">
        <f>IF(Input_table[[#This Row],[Coping capacity]]=V$2,1,
IF(Input_table[[#This Row],[Coping capacity]]=V$3,2,
IF(Input_table[[#This Row],[Coping capacity]]=V$4,3,
IF(Input_table[[#This Row],[Coping capacity]]=V$5,4,
IF(Input_table[[#This Row],[Coping capacity]]=V$6,5,0)))))</f>
        <v>0</v>
      </c>
      <c r="AB31" s="36">
        <f>IF(Input_table[[#This Row],[Likelihood]]=S$2,1,
IF(Input_table[[#This Row],[Likelihood]]=S$3,2,
IF(Input_table[[#This Row],[Likelihood]]=S$4,3,
IF(Input_table[[#This Row],[Likelihood]]=S$5,4,
IF(Input_table[[#This Row],[Likelihood]]=S$6,5,0)))))</f>
        <v>0</v>
      </c>
      <c r="AC31" s="36">
        <f>IF(Input_table[[#This Row],[Vulnerability]]=U$2,5,
IF(Input_table[[#This Row],[Vulnerability]]=U$3,4,
IF(Input_table[[#This Row],[Vulnerability]]=U$4,3,
IF(Input_table[[#This Row],[Vulnerability]]=U$5,2,
IF(Input_table[[#This Row],[Vulnerability]]=U$6,1,0)))))</f>
        <v>0</v>
      </c>
      <c r="AD3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1" s="37" t="str">
        <f>IF(Input_table[[#This Row],[Impact value]]=AF$14,IF(Input_table[[#This Row],[likelihood value]]=AF$13,Input_table[[#This Row],[ID2]]&amp;"-",""),"")</f>
        <v/>
      </c>
      <c r="AG31" s="37" t="str">
        <f>IF(Input_table[[#This Row],[Impact value]]=AG$14,IF(Input_table[[#This Row],[likelihood value]]=AG$13,Input_table[[#This Row],[ID2]]&amp;"-",""),"")</f>
        <v/>
      </c>
      <c r="AH31" s="37" t="str">
        <f>IF(Input_table[[#This Row],[Impact value]]=AH$14,IF(Input_table[[#This Row],[likelihood value]]=AH$13,Input_table[[#This Row],[ID2]]&amp;"-",""),"")</f>
        <v/>
      </c>
      <c r="AI31" s="37" t="str">
        <f>IF(Input_table[[#This Row],[Impact value]]=AI$14,IF(Input_table[[#This Row],[likelihood value]]=AI$13,Input_table[[#This Row],[ID2]]&amp;"-",""),"")</f>
        <v/>
      </c>
      <c r="AJ31" s="37" t="str">
        <f>IF(Input_table[[#This Row],[Impact value]]=AJ$14,IF(Input_table[[#This Row],[likelihood value]]=AJ$13,Input_table[[#This Row],[ID2]]&amp;"-",""),"")</f>
        <v/>
      </c>
      <c r="AK31" s="37" t="str">
        <f>IF(Input_table[[#This Row],[Impact value]]=AK$14,IF(Input_table[[#This Row],[likelihood value]]=AK$13,Input_table[[#This Row],[ID2]]&amp;"-",""),"")</f>
        <v/>
      </c>
      <c r="AL31" s="37" t="str">
        <f>IF(Input_table[[#This Row],[Impact value]]=AL$14,IF(Input_table[[#This Row],[likelihood value]]=AL$13,Input_table[[#This Row],[ID2]]&amp;"-",""),"")</f>
        <v/>
      </c>
      <c r="AM31" s="37" t="str">
        <f>IF(Input_table[[#This Row],[Impact value]]=AM$14,IF(Input_table[[#This Row],[likelihood value]]=AM$13,Input_table[[#This Row],[ID2]]&amp;"-",""),"")</f>
        <v/>
      </c>
      <c r="AN31" s="37" t="str">
        <f>IF(Input_table[[#This Row],[Impact value]]=AN$14,IF(Input_table[[#This Row],[likelihood value]]=AN$13,Input_table[[#This Row],[ID2]]&amp;"-",""),"")</f>
        <v/>
      </c>
      <c r="AO31" s="37" t="str">
        <f>IF(Input_table[[#This Row],[Impact value]]=AO$14,IF(Input_table[[#This Row],[likelihood value]]=AO$13,Input_table[[#This Row],[ID2]]&amp;"-",""),"")</f>
        <v/>
      </c>
      <c r="AP31" s="37" t="str">
        <f>IF(Input_table[[#This Row],[Impact value]]=AP$14,IF(Input_table[[#This Row],[likelihood value]]=AP$13,Input_table[[#This Row],[ID2]]&amp;"-",""),"")</f>
        <v/>
      </c>
      <c r="AQ31" s="37" t="str">
        <f>IF(Input_table[[#This Row],[Impact value]]=AQ$14,IF(Input_table[[#This Row],[likelihood value]]=AQ$13,Input_table[[#This Row],[ID2]]&amp;"-",""),"")</f>
        <v/>
      </c>
      <c r="AR31" s="37" t="str">
        <f>IF(Input_table[[#This Row],[Impact value]]=AR$14,IF(Input_table[[#This Row],[likelihood value]]=AR$13,Input_table[[#This Row],[ID2]]&amp;"-",""),"")</f>
        <v/>
      </c>
      <c r="AS31" s="37" t="str">
        <f>IF(Input_table[[#This Row],[Impact value]]=AS$14,IF(Input_table[[#This Row],[likelihood value]]=AS$13,Input_table[[#This Row],[ID2]]&amp;"-",""),"")</f>
        <v/>
      </c>
      <c r="AT31" s="37" t="str">
        <f>IF(Input_table[[#This Row],[Impact value]]=AT$14,IF(Input_table[[#This Row],[likelihood value]]=AT$13,Input_table[[#This Row],[ID2]]&amp;"-",""),"")</f>
        <v/>
      </c>
      <c r="AU31" s="37" t="str">
        <f>IF(Input_table[[#This Row],[Impact value]]=AU$14,IF(Input_table[[#This Row],[likelihood value]]=AU$13,Input_table[[#This Row],[ID2]]&amp;"-",""),"")</f>
        <v/>
      </c>
      <c r="AV31" s="37" t="str">
        <f>IF(Input_table[[#This Row],[Impact value]]=AV$14,IF(Input_table[[#This Row],[likelihood value]]=AV$13,Input_table[[#This Row],[ID2]]&amp;"-",""),"")</f>
        <v/>
      </c>
      <c r="AW31" s="37" t="str">
        <f>IF(Input_table[[#This Row],[Impact value]]=AW$14,IF(Input_table[[#This Row],[likelihood value]]=AW$13,Input_table[[#This Row],[ID2]]&amp;"-",""),"")</f>
        <v/>
      </c>
      <c r="AX31" s="37" t="str">
        <f>IF(Input_table[[#This Row],[Impact value]]=AX$14,IF(Input_table[[#This Row],[likelihood value]]=AX$13,Input_table[[#This Row],[ID2]]&amp;"-",""),"")</f>
        <v/>
      </c>
      <c r="AY31" s="37" t="str">
        <f>IF(Input_table[[#This Row],[Impact value]]=AY$14,IF(Input_table[[#This Row],[likelihood value]]=AY$13,Input_table[[#This Row],[ID2]]&amp;"-",""),"")</f>
        <v/>
      </c>
      <c r="AZ31" s="37" t="str">
        <f>IF(Input_table[[#This Row],[Impact value]]=AZ$14,IF(Input_table[[#This Row],[likelihood value]]=AZ$13,Input_table[[#This Row],[ID2]]&amp;"-",""),"")</f>
        <v/>
      </c>
      <c r="BA31" s="37" t="str">
        <f>IF(Input_table[[#This Row],[Impact value]]=BA$14,IF(Input_table[[#This Row],[likelihood value]]=BA$13,Input_table[[#This Row],[ID2]]&amp;"-",""),"")</f>
        <v/>
      </c>
      <c r="BB31" s="37" t="str">
        <f>IF(Input_table[[#This Row],[Impact value]]=BB$14,IF(Input_table[[#This Row],[likelihood value]]=BB$13,Input_table[[#This Row],[ID2]]&amp;"-",""),"")</f>
        <v/>
      </c>
      <c r="BC31" s="37" t="str">
        <f>IF(Input_table[[#This Row],[Impact value]]=BC$14,IF(Input_table[[#This Row],[likelihood value]]=BC$13,Input_table[[#This Row],[ID2]]&amp;"-",""),"")</f>
        <v/>
      </c>
      <c r="BD31" s="37" t="str">
        <f>IF(Input_table[[#This Row],[Impact value]]=BD$14,IF(Input_table[[#This Row],[likelihood value]]=BD$13,Input_table[[#This Row],[ID2]]&amp;"-",""),"")</f>
        <v/>
      </c>
      <c r="BE31" s="37">
        <f>ROW(Input_table[[#This Row],[hazard]])-15</f>
        <v>16</v>
      </c>
      <c r="BF31" s="37"/>
    </row>
    <row r="32" spans="1:58" s="38" customFormat="1" x14ac:dyDescent="0.45">
      <c r="A32" s="29">
        <f>Input_table[[#This Row],[ID2]]</f>
        <v>17</v>
      </c>
      <c r="B32" s="30"/>
      <c r="C32" s="31"/>
      <c r="D32" s="31"/>
      <c r="E32" s="32"/>
      <c r="F32" s="33"/>
      <c r="G32" s="34"/>
      <c r="H32" s="34"/>
      <c r="I32" s="34"/>
      <c r="J32" s="34"/>
      <c r="K32" s="34"/>
      <c r="L32" s="34"/>
      <c r="M32" s="34"/>
      <c r="N32" s="34"/>
      <c r="O32" s="34"/>
      <c r="P32" s="34"/>
      <c r="Q32" s="34"/>
      <c r="R32" s="34"/>
      <c r="S32" s="35"/>
      <c r="T32" s="33"/>
      <c r="U32" s="154" t="str">
        <f>IF(VLOOKUP(Input_table[[#This Row],[ID]],Table3[#All],5)="","",VLOOKUP(Input_table[[#This Row],[ID]],Table3[#All],5))</f>
        <v/>
      </c>
      <c r="V32" s="154" t="str">
        <f>IF(VLOOKUP(Input_table[[#This Row],[ID]],Table3[#All],7)="","",VLOOKUP(Input_table[[#This Row],[ID]],Table3[#All],7))</f>
        <v/>
      </c>
      <c r="W32" s="153" t="str">
        <f>IF(Input_table[[#This Row],[Impact value]]=1,W$2,
IF(Input_table[[#This Row],[Impact value]]=2,W$3,
IF(Input_table[[#This Row],[Impact value]]=3,W$4,
IF(Input_table[[#This Row],[Impact value]]=4,W$5,
IF(Input_table[[#This Row],[Impact value]]=5,W$6,"-")))))</f>
        <v>-</v>
      </c>
      <c r="X32" s="179"/>
      <c r="Y32" s="154" t="str">
        <f>IF(Input_table[[#This Row],[Risk value]]=0,"-",VLOOKUP(Input_table[[#This Row],[Risk value]],Help!$A$191:$B$195,2))</f>
        <v>-</v>
      </c>
      <c r="Z32" s="36">
        <f>IF(Input_table[[#This Row],[Severity]]=T$2,1,
IF(Input_table[[#This Row],[Severity]]=T$3,2,
IF(Input_table[[#This Row],[Severity]]=T$4,3,
IF(Input_table[[#This Row],[Severity]]=T$5,4,
IF(Input_table[[#This Row],[Severity]]=T$6,5,0)))))</f>
        <v>0</v>
      </c>
      <c r="AA32" s="36">
        <f>IF(Input_table[[#This Row],[Coping capacity]]=V$2,1,
IF(Input_table[[#This Row],[Coping capacity]]=V$3,2,
IF(Input_table[[#This Row],[Coping capacity]]=V$4,3,
IF(Input_table[[#This Row],[Coping capacity]]=V$5,4,
IF(Input_table[[#This Row],[Coping capacity]]=V$6,5,0)))))</f>
        <v>0</v>
      </c>
      <c r="AB32" s="36">
        <f>IF(Input_table[[#This Row],[Likelihood]]=S$2,1,
IF(Input_table[[#This Row],[Likelihood]]=S$3,2,
IF(Input_table[[#This Row],[Likelihood]]=S$4,3,
IF(Input_table[[#This Row],[Likelihood]]=S$5,4,
IF(Input_table[[#This Row],[Likelihood]]=S$6,5,0)))))</f>
        <v>0</v>
      </c>
      <c r="AC32" s="36">
        <f>IF(Input_table[[#This Row],[Vulnerability]]=U$2,5,
IF(Input_table[[#This Row],[Vulnerability]]=U$3,4,
IF(Input_table[[#This Row],[Vulnerability]]=U$4,3,
IF(Input_table[[#This Row],[Vulnerability]]=U$5,2,
IF(Input_table[[#This Row],[Vulnerability]]=U$6,1,0)))))</f>
        <v>0</v>
      </c>
      <c r="AD3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2" s="37" t="str">
        <f>IF(Input_table[[#This Row],[Impact value]]=AF$14,IF(Input_table[[#This Row],[likelihood value]]=AF$13,Input_table[[#This Row],[ID2]]&amp;"-",""),"")</f>
        <v/>
      </c>
      <c r="AG32" s="37" t="str">
        <f>IF(Input_table[[#This Row],[Impact value]]=AG$14,IF(Input_table[[#This Row],[likelihood value]]=AG$13,Input_table[[#This Row],[ID2]]&amp;"-",""),"")</f>
        <v/>
      </c>
      <c r="AH32" s="37" t="str">
        <f>IF(Input_table[[#This Row],[Impact value]]=AH$14,IF(Input_table[[#This Row],[likelihood value]]=AH$13,Input_table[[#This Row],[ID2]]&amp;"-",""),"")</f>
        <v/>
      </c>
      <c r="AI32" s="37" t="str">
        <f>IF(Input_table[[#This Row],[Impact value]]=AI$14,IF(Input_table[[#This Row],[likelihood value]]=AI$13,Input_table[[#This Row],[ID2]]&amp;"-",""),"")</f>
        <v/>
      </c>
      <c r="AJ32" s="37" t="str">
        <f>IF(Input_table[[#This Row],[Impact value]]=AJ$14,IF(Input_table[[#This Row],[likelihood value]]=AJ$13,Input_table[[#This Row],[ID2]]&amp;"-",""),"")</f>
        <v/>
      </c>
      <c r="AK32" s="37" t="str">
        <f>IF(Input_table[[#This Row],[Impact value]]=AK$14,IF(Input_table[[#This Row],[likelihood value]]=AK$13,Input_table[[#This Row],[ID2]]&amp;"-",""),"")</f>
        <v/>
      </c>
      <c r="AL32" s="37" t="str">
        <f>IF(Input_table[[#This Row],[Impact value]]=AL$14,IF(Input_table[[#This Row],[likelihood value]]=AL$13,Input_table[[#This Row],[ID2]]&amp;"-",""),"")</f>
        <v/>
      </c>
      <c r="AM32" s="37" t="str">
        <f>IF(Input_table[[#This Row],[Impact value]]=AM$14,IF(Input_table[[#This Row],[likelihood value]]=AM$13,Input_table[[#This Row],[ID2]]&amp;"-",""),"")</f>
        <v/>
      </c>
      <c r="AN32" s="37" t="str">
        <f>IF(Input_table[[#This Row],[Impact value]]=AN$14,IF(Input_table[[#This Row],[likelihood value]]=AN$13,Input_table[[#This Row],[ID2]]&amp;"-",""),"")</f>
        <v/>
      </c>
      <c r="AO32" s="37" t="str">
        <f>IF(Input_table[[#This Row],[Impact value]]=AO$14,IF(Input_table[[#This Row],[likelihood value]]=AO$13,Input_table[[#This Row],[ID2]]&amp;"-",""),"")</f>
        <v/>
      </c>
      <c r="AP32" s="37" t="str">
        <f>IF(Input_table[[#This Row],[Impact value]]=AP$14,IF(Input_table[[#This Row],[likelihood value]]=AP$13,Input_table[[#This Row],[ID2]]&amp;"-",""),"")</f>
        <v/>
      </c>
      <c r="AQ32" s="37" t="str">
        <f>IF(Input_table[[#This Row],[Impact value]]=AQ$14,IF(Input_table[[#This Row],[likelihood value]]=AQ$13,Input_table[[#This Row],[ID2]]&amp;"-",""),"")</f>
        <v/>
      </c>
      <c r="AR32" s="37" t="str">
        <f>IF(Input_table[[#This Row],[Impact value]]=AR$14,IF(Input_table[[#This Row],[likelihood value]]=AR$13,Input_table[[#This Row],[ID2]]&amp;"-",""),"")</f>
        <v/>
      </c>
      <c r="AS32" s="37" t="str">
        <f>IF(Input_table[[#This Row],[Impact value]]=AS$14,IF(Input_table[[#This Row],[likelihood value]]=AS$13,Input_table[[#This Row],[ID2]]&amp;"-",""),"")</f>
        <v/>
      </c>
      <c r="AT32" s="37" t="str">
        <f>IF(Input_table[[#This Row],[Impact value]]=AT$14,IF(Input_table[[#This Row],[likelihood value]]=AT$13,Input_table[[#This Row],[ID2]]&amp;"-",""),"")</f>
        <v/>
      </c>
      <c r="AU32" s="37" t="str">
        <f>IF(Input_table[[#This Row],[Impact value]]=AU$14,IF(Input_table[[#This Row],[likelihood value]]=AU$13,Input_table[[#This Row],[ID2]]&amp;"-",""),"")</f>
        <v/>
      </c>
      <c r="AV32" s="37" t="str">
        <f>IF(Input_table[[#This Row],[Impact value]]=AV$14,IF(Input_table[[#This Row],[likelihood value]]=AV$13,Input_table[[#This Row],[ID2]]&amp;"-",""),"")</f>
        <v/>
      </c>
      <c r="AW32" s="37" t="str">
        <f>IF(Input_table[[#This Row],[Impact value]]=AW$14,IF(Input_table[[#This Row],[likelihood value]]=AW$13,Input_table[[#This Row],[ID2]]&amp;"-",""),"")</f>
        <v/>
      </c>
      <c r="AX32" s="37" t="str">
        <f>IF(Input_table[[#This Row],[Impact value]]=AX$14,IF(Input_table[[#This Row],[likelihood value]]=AX$13,Input_table[[#This Row],[ID2]]&amp;"-",""),"")</f>
        <v/>
      </c>
      <c r="AY32" s="37" t="str">
        <f>IF(Input_table[[#This Row],[Impact value]]=AY$14,IF(Input_table[[#This Row],[likelihood value]]=AY$13,Input_table[[#This Row],[ID2]]&amp;"-",""),"")</f>
        <v/>
      </c>
      <c r="AZ32" s="37" t="str">
        <f>IF(Input_table[[#This Row],[Impact value]]=AZ$14,IF(Input_table[[#This Row],[likelihood value]]=AZ$13,Input_table[[#This Row],[ID2]]&amp;"-",""),"")</f>
        <v/>
      </c>
      <c r="BA32" s="37" t="str">
        <f>IF(Input_table[[#This Row],[Impact value]]=BA$14,IF(Input_table[[#This Row],[likelihood value]]=BA$13,Input_table[[#This Row],[ID2]]&amp;"-",""),"")</f>
        <v/>
      </c>
      <c r="BB32" s="37" t="str">
        <f>IF(Input_table[[#This Row],[Impact value]]=BB$14,IF(Input_table[[#This Row],[likelihood value]]=BB$13,Input_table[[#This Row],[ID2]]&amp;"-",""),"")</f>
        <v/>
      </c>
      <c r="BC32" s="37" t="str">
        <f>IF(Input_table[[#This Row],[Impact value]]=BC$14,IF(Input_table[[#This Row],[likelihood value]]=BC$13,Input_table[[#This Row],[ID2]]&amp;"-",""),"")</f>
        <v/>
      </c>
      <c r="BD32" s="37" t="str">
        <f>IF(Input_table[[#This Row],[Impact value]]=BD$14,IF(Input_table[[#This Row],[likelihood value]]=BD$13,Input_table[[#This Row],[ID2]]&amp;"-",""),"")</f>
        <v/>
      </c>
      <c r="BE32" s="37">
        <f>ROW(Input_table[[#This Row],[hazard]])-15</f>
        <v>17</v>
      </c>
      <c r="BF32" s="37"/>
    </row>
    <row r="33" spans="1:58" s="38" customFormat="1" x14ac:dyDescent="0.45">
      <c r="A33" s="29">
        <f>Input_table[[#This Row],[ID2]]</f>
        <v>18</v>
      </c>
      <c r="B33" s="30"/>
      <c r="C33" s="31"/>
      <c r="D33" s="31"/>
      <c r="E33" s="32"/>
      <c r="F33" s="33"/>
      <c r="G33" s="34"/>
      <c r="H33" s="34"/>
      <c r="I33" s="34"/>
      <c r="J33" s="34"/>
      <c r="K33" s="34"/>
      <c r="L33" s="34"/>
      <c r="M33" s="34"/>
      <c r="N33" s="34"/>
      <c r="O33" s="34"/>
      <c r="P33" s="34"/>
      <c r="Q33" s="34"/>
      <c r="R33" s="34"/>
      <c r="S33" s="35"/>
      <c r="T33" s="33"/>
      <c r="U33" s="154" t="str">
        <f>IF(VLOOKUP(Input_table[[#This Row],[ID]],Table3[#All],5)="","",VLOOKUP(Input_table[[#This Row],[ID]],Table3[#All],5))</f>
        <v/>
      </c>
      <c r="V33" s="154" t="str">
        <f>IF(VLOOKUP(Input_table[[#This Row],[ID]],Table3[#All],7)="","",VLOOKUP(Input_table[[#This Row],[ID]],Table3[#All],7))</f>
        <v/>
      </c>
      <c r="W33" s="153" t="str">
        <f>IF(Input_table[[#This Row],[Impact value]]=1,W$2,
IF(Input_table[[#This Row],[Impact value]]=2,W$3,
IF(Input_table[[#This Row],[Impact value]]=3,W$4,
IF(Input_table[[#This Row],[Impact value]]=4,W$5,
IF(Input_table[[#This Row],[Impact value]]=5,W$6,"-")))))</f>
        <v>-</v>
      </c>
      <c r="X33" s="179"/>
      <c r="Y33" s="154" t="str">
        <f>IF(Input_table[[#This Row],[Risk value]]=0,"-",VLOOKUP(Input_table[[#This Row],[Risk value]],Help!$A$191:$B$195,2))</f>
        <v>-</v>
      </c>
      <c r="Z33" s="36">
        <f>IF(Input_table[[#This Row],[Severity]]=T$2,1,
IF(Input_table[[#This Row],[Severity]]=T$3,2,
IF(Input_table[[#This Row],[Severity]]=T$4,3,
IF(Input_table[[#This Row],[Severity]]=T$5,4,
IF(Input_table[[#This Row],[Severity]]=T$6,5,0)))))</f>
        <v>0</v>
      </c>
      <c r="AA33" s="36">
        <f>IF(Input_table[[#This Row],[Coping capacity]]=V$2,1,
IF(Input_table[[#This Row],[Coping capacity]]=V$3,2,
IF(Input_table[[#This Row],[Coping capacity]]=V$4,3,
IF(Input_table[[#This Row],[Coping capacity]]=V$5,4,
IF(Input_table[[#This Row],[Coping capacity]]=V$6,5,0)))))</f>
        <v>0</v>
      </c>
      <c r="AB33" s="36">
        <f>IF(Input_table[[#This Row],[Likelihood]]=S$2,1,
IF(Input_table[[#This Row],[Likelihood]]=S$3,2,
IF(Input_table[[#This Row],[Likelihood]]=S$4,3,
IF(Input_table[[#This Row],[Likelihood]]=S$5,4,
IF(Input_table[[#This Row],[Likelihood]]=S$6,5,0)))))</f>
        <v>0</v>
      </c>
      <c r="AC33" s="36">
        <f>IF(Input_table[[#This Row],[Vulnerability]]=U$2,5,
IF(Input_table[[#This Row],[Vulnerability]]=U$3,4,
IF(Input_table[[#This Row],[Vulnerability]]=U$4,3,
IF(Input_table[[#This Row],[Vulnerability]]=U$5,2,
IF(Input_table[[#This Row],[Vulnerability]]=U$6,1,0)))))</f>
        <v>0</v>
      </c>
      <c r="AD3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3" s="37" t="str">
        <f>IF(Input_table[[#This Row],[Impact value]]=AF$14,IF(Input_table[[#This Row],[likelihood value]]=AF$13,Input_table[[#This Row],[ID2]]&amp;"-",""),"")</f>
        <v/>
      </c>
      <c r="AG33" s="37" t="str">
        <f>IF(Input_table[[#This Row],[Impact value]]=AG$14,IF(Input_table[[#This Row],[likelihood value]]=AG$13,Input_table[[#This Row],[ID2]]&amp;"-",""),"")</f>
        <v/>
      </c>
      <c r="AH33" s="37" t="str">
        <f>IF(Input_table[[#This Row],[Impact value]]=AH$14,IF(Input_table[[#This Row],[likelihood value]]=AH$13,Input_table[[#This Row],[ID2]]&amp;"-",""),"")</f>
        <v/>
      </c>
      <c r="AI33" s="37" t="str">
        <f>IF(Input_table[[#This Row],[Impact value]]=AI$14,IF(Input_table[[#This Row],[likelihood value]]=AI$13,Input_table[[#This Row],[ID2]]&amp;"-",""),"")</f>
        <v/>
      </c>
      <c r="AJ33" s="37" t="str">
        <f>IF(Input_table[[#This Row],[Impact value]]=AJ$14,IF(Input_table[[#This Row],[likelihood value]]=AJ$13,Input_table[[#This Row],[ID2]]&amp;"-",""),"")</f>
        <v/>
      </c>
      <c r="AK33" s="37" t="str">
        <f>IF(Input_table[[#This Row],[Impact value]]=AK$14,IF(Input_table[[#This Row],[likelihood value]]=AK$13,Input_table[[#This Row],[ID2]]&amp;"-",""),"")</f>
        <v/>
      </c>
      <c r="AL33" s="37" t="str">
        <f>IF(Input_table[[#This Row],[Impact value]]=AL$14,IF(Input_table[[#This Row],[likelihood value]]=AL$13,Input_table[[#This Row],[ID2]]&amp;"-",""),"")</f>
        <v/>
      </c>
      <c r="AM33" s="37" t="str">
        <f>IF(Input_table[[#This Row],[Impact value]]=AM$14,IF(Input_table[[#This Row],[likelihood value]]=AM$13,Input_table[[#This Row],[ID2]]&amp;"-",""),"")</f>
        <v/>
      </c>
      <c r="AN33" s="37" t="str">
        <f>IF(Input_table[[#This Row],[Impact value]]=AN$14,IF(Input_table[[#This Row],[likelihood value]]=AN$13,Input_table[[#This Row],[ID2]]&amp;"-",""),"")</f>
        <v/>
      </c>
      <c r="AO33" s="37" t="str">
        <f>IF(Input_table[[#This Row],[Impact value]]=AO$14,IF(Input_table[[#This Row],[likelihood value]]=AO$13,Input_table[[#This Row],[ID2]]&amp;"-",""),"")</f>
        <v/>
      </c>
      <c r="AP33" s="37" t="str">
        <f>IF(Input_table[[#This Row],[Impact value]]=AP$14,IF(Input_table[[#This Row],[likelihood value]]=AP$13,Input_table[[#This Row],[ID2]]&amp;"-",""),"")</f>
        <v/>
      </c>
      <c r="AQ33" s="37" t="str">
        <f>IF(Input_table[[#This Row],[Impact value]]=AQ$14,IF(Input_table[[#This Row],[likelihood value]]=AQ$13,Input_table[[#This Row],[ID2]]&amp;"-",""),"")</f>
        <v/>
      </c>
      <c r="AR33" s="37" t="str">
        <f>IF(Input_table[[#This Row],[Impact value]]=AR$14,IF(Input_table[[#This Row],[likelihood value]]=AR$13,Input_table[[#This Row],[ID2]]&amp;"-",""),"")</f>
        <v/>
      </c>
      <c r="AS33" s="37" t="str">
        <f>IF(Input_table[[#This Row],[Impact value]]=AS$14,IF(Input_table[[#This Row],[likelihood value]]=AS$13,Input_table[[#This Row],[ID2]]&amp;"-",""),"")</f>
        <v/>
      </c>
      <c r="AT33" s="37" t="str">
        <f>IF(Input_table[[#This Row],[Impact value]]=AT$14,IF(Input_table[[#This Row],[likelihood value]]=AT$13,Input_table[[#This Row],[ID2]]&amp;"-",""),"")</f>
        <v/>
      </c>
      <c r="AU33" s="37" t="str">
        <f>IF(Input_table[[#This Row],[Impact value]]=AU$14,IF(Input_table[[#This Row],[likelihood value]]=AU$13,Input_table[[#This Row],[ID2]]&amp;"-",""),"")</f>
        <v/>
      </c>
      <c r="AV33" s="37" t="str">
        <f>IF(Input_table[[#This Row],[Impact value]]=AV$14,IF(Input_table[[#This Row],[likelihood value]]=AV$13,Input_table[[#This Row],[ID2]]&amp;"-",""),"")</f>
        <v/>
      </c>
      <c r="AW33" s="37" t="str">
        <f>IF(Input_table[[#This Row],[Impact value]]=AW$14,IF(Input_table[[#This Row],[likelihood value]]=AW$13,Input_table[[#This Row],[ID2]]&amp;"-",""),"")</f>
        <v/>
      </c>
      <c r="AX33" s="37" t="str">
        <f>IF(Input_table[[#This Row],[Impact value]]=AX$14,IF(Input_table[[#This Row],[likelihood value]]=AX$13,Input_table[[#This Row],[ID2]]&amp;"-",""),"")</f>
        <v/>
      </c>
      <c r="AY33" s="37" t="str">
        <f>IF(Input_table[[#This Row],[Impact value]]=AY$14,IF(Input_table[[#This Row],[likelihood value]]=AY$13,Input_table[[#This Row],[ID2]]&amp;"-",""),"")</f>
        <v/>
      </c>
      <c r="AZ33" s="37" t="str">
        <f>IF(Input_table[[#This Row],[Impact value]]=AZ$14,IF(Input_table[[#This Row],[likelihood value]]=AZ$13,Input_table[[#This Row],[ID2]]&amp;"-",""),"")</f>
        <v/>
      </c>
      <c r="BA33" s="37" t="str">
        <f>IF(Input_table[[#This Row],[Impact value]]=BA$14,IF(Input_table[[#This Row],[likelihood value]]=BA$13,Input_table[[#This Row],[ID2]]&amp;"-",""),"")</f>
        <v/>
      </c>
      <c r="BB33" s="37" t="str">
        <f>IF(Input_table[[#This Row],[Impact value]]=BB$14,IF(Input_table[[#This Row],[likelihood value]]=BB$13,Input_table[[#This Row],[ID2]]&amp;"-",""),"")</f>
        <v/>
      </c>
      <c r="BC33" s="37" t="str">
        <f>IF(Input_table[[#This Row],[Impact value]]=BC$14,IF(Input_table[[#This Row],[likelihood value]]=BC$13,Input_table[[#This Row],[ID2]]&amp;"-",""),"")</f>
        <v/>
      </c>
      <c r="BD33" s="37" t="str">
        <f>IF(Input_table[[#This Row],[Impact value]]=BD$14,IF(Input_table[[#This Row],[likelihood value]]=BD$13,Input_table[[#This Row],[ID2]]&amp;"-",""),"")</f>
        <v/>
      </c>
      <c r="BE33" s="37">
        <f>ROW(Input_table[[#This Row],[hazard]])-15</f>
        <v>18</v>
      </c>
      <c r="BF33" s="37"/>
    </row>
    <row r="34" spans="1:58" s="38" customFormat="1" x14ac:dyDescent="0.45">
      <c r="A34" s="29">
        <f>Input_table[[#This Row],[ID2]]</f>
        <v>19</v>
      </c>
      <c r="B34" s="30"/>
      <c r="C34" s="31"/>
      <c r="D34" s="31"/>
      <c r="E34" s="32"/>
      <c r="F34" s="33"/>
      <c r="G34" s="34"/>
      <c r="H34" s="34"/>
      <c r="I34" s="34"/>
      <c r="J34" s="34"/>
      <c r="K34" s="34"/>
      <c r="L34" s="34"/>
      <c r="M34" s="34"/>
      <c r="N34" s="34"/>
      <c r="O34" s="34"/>
      <c r="P34" s="34"/>
      <c r="Q34" s="34"/>
      <c r="R34" s="34"/>
      <c r="S34" s="35"/>
      <c r="T34" s="33"/>
      <c r="U34" s="154" t="str">
        <f>IF(VLOOKUP(Input_table[[#This Row],[ID]],Table3[#All],5)="","",VLOOKUP(Input_table[[#This Row],[ID]],Table3[#All],5))</f>
        <v/>
      </c>
      <c r="V34" s="154" t="str">
        <f>IF(VLOOKUP(Input_table[[#This Row],[ID]],Table3[#All],7)="","",VLOOKUP(Input_table[[#This Row],[ID]],Table3[#All],7))</f>
        <v/>
      </c>
      <c r="W34" s="153" t="str">
        <f>IF(Input_table[[#This Row],[Impact value]]=1,W$2,
IF(Input_table[[#This Row],[Impact value]]=2,W$3,
IF(Input_table[[#This Row],[Impact value]]=3,W$4,
IF(Input_table[[#This Row],[Impact value]]=4,W$5,
IF(Input_table[[#This Row],[Impact value]]=5,W$6,"-")))))</f>
        <v>-</v>
      </c>
      <c r="X34" s="179"/>
      <c r="Y34" s="154" t="str">
        <f>IF(Input_table[[#This Row],[Risk value]]=0,"-",VLOOKUP(Input_table[[#This Row],[Risk value]],Help!$A$191:$B$195,2))</f>
        <v>-</v>
      </c>
      <c r="Z34" s="36">
        <f>IF(Input_table[[#This Row],[Severity]]=T$2,1,
IF(Input_table[[#This Row],[Severity]]=T$3,2,
IF(Input_table[[#This Row],[Severity]]=T$4,3,
IF(Input_table[[#This Row],[Severity]]=T$5,4,
IF(Input_table[[#This Row],[Severity]]=T$6,5,0)))))</f>
        <v>0</v>
      </c>
      <c r="AA34" s="36">
        <f>IF(Input_table[[#This Row],[Coping capacity]]=V$2,1,
IF(Input_table[[#This Row],[Coping capacity]]=V$3,2,
IF(Input_table[[#This Row],[Coping capacity]]=V$4,3,
IF(Input_table[[#This Row],[Coping capacity]]=V$5,4,
IF(Input_table[[#This Row],[Coping capacity]]=V$6,5,0)))))</f>
        <v>0</v>
      </c>
      <c r="AB34" s="36">
        <f>IF(Input_table[[#This Row],[Likelihood]]=S$2,1,
IF(Input_table[[#This Row],[Likelihood]]=S$3,2,
IF(Input_table[[#This Row],[Likelihood]]=S$4,3,
IF(Input_table[[#This Row],[Likelihood]]=S$5,4,
IF(Input_table[[#This Row],[Likelihood]]=S$6,5,0)))))</f>
        <v>0</v>
      </c>
      <c r="AC34" s="36">
        <f>IF(Input_table[[#This Row],[Vulnerability]]=U$2,5,
IF(Input_table[[#This Row],[Vulnerability]]=U$3,4,
IF(Input_table[[#This Row],[Vulnerability]]=U$4,3,
IF(Input_table[[#This Row],[Vulnerability]]=U$5,2,
IF(Input_table[[#This Row],[Vulnerability]]=U$6,1,0)))))</f>
        <v>0</v>
      </c>
      <c r="AD3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4" s="37" t="str">
        <f>IF(Input_table[[#This Row],[Impact value]]=AF$14,IF(Input_table[[#This Row],[likelihood value]]=AF$13,Input_table[[#This Row],[ID2]]&amp;"-",""),"")</f>
        <v/>
      </c>
      <c r="AG34" s="37" t="str">
        <f>IF(Input_table[[#This Row],[Impact value]]=AG$14,IF(Input_table[[#This Row],[likelihood value]]=AG$13,Input_table[[#This Row],[ID2]]&amp;"-",""),"")</f>
        <v/>
      </c>
      <c r="AH34" s="37" t="str">
        <f>IF(Input_table[[#This Row],[Impact value]]=AH$14,IF(Input_table[[#This Row],[likelihood value]]=AH$13,Input_table[[#This Row],[ID2]]&amp;"-",""),"")</f>
        <v/>
      </c>
      <c r="AI34" s="37" t="str">
        <f>IF(Input_table[[#This Row],[Impact value]]=AI$14,IF(Input_table[[#This Row],[likelihood value]]=AI$13,Input_table[[#This Row],[ID2]]&amp;"-",""),"")</f>
        <v/>
      </c>
      <c r="AJ34" s="37" t="str">
        <f>IF(Input_table[[#This Row],[Impact value]]=AJ$14,IF(Input_table[[#This Row],[likelihood value]]=AJ$13,Input_table[[#This Row],[ID2]]&amp;"-",""),"")</f>
        <v/>
      </c>
      <c r="AK34" s="37" t="str">
        <f>IF(Input_table[[#This Row],[Impact value]]=AK$14,IF(Input_table[[#This Row],[likelihood value]]=AK$13,Input_table[[#This Row],[ID2]]&amp;"-",""),"")</f>
        <v/>
      </c>
      <c r="AL34" s="37" t="str">
        <f>IF(Input_table[[#This Row],[Impact value]]=AL$14,IF(Input_table[[#This Row],[likelihood value]]=AL$13,Input_table[[#This Row],[ID2]]&amp;"-",""),"")</f>
        <v/>
      </c>
      <c r="AM34" s="37" t="str">
        <f>IF(Input_table[[#This Row],[Impact value]]=AM$14,IF(Input_table[[#This Row],[likelihood value]]=AM$13,Input_table[[#This Row],[ID2]]&amp;"-",""),"")</f>
        <v/>
      </c>
      <c r="AN34" s="37" t="str">
        <f>IF(Input_table[[#This Row],[Impact value]]=AN$14,IF(Input_table[[#This Row],[likelihood value]]=AN$13,Input_table[[#This Row],[ID2]]&amp;"-",""),"")</f>
        <v/>
      </c>
      <c r="AO34" s="37" t="str">
        <f>IF(Input_table[[#This Row],[Impact value]]=AO$14,IF(Input_table[[#This Row],[likelihood value]]=AO$13,Input_table[[#This Row],[ID2]]&amp;"-",""),"")</f>
        <v/>
      </c>
      <c r="AP34" s="37" t="str">
        <f>IF(Input_table[[#This Row],[Impact value]]=AP$14,IF(Input_table[[#This Row],[likelihood value]]=AP$13,Input_table[[#This Row],[ID2]]&amp;"-",""),"")</f>
        <v/>
      </c>
      <c r="AQ34" s="37" t="str">
        <f>IF(Input_table[[#This Row],[Impact value]]=AQ$14,IF(Input_table[[#This Row],[likelihood value]]=AQ$13,Input_table[[#This Row],[ID2]]&amp;"-",""),"")</f>
        <v/>
      </c>
      <c r="AR34" s="37" t="str">
        <f>IF(Input_table[[#This Row],[Impact value]]=AR$14,IF(Input_table[[#This Row],[likelihood value]]=AR$13,Input_table[[#This Row],[ID2]]&amp;"-",""),"")</f>
        <v/>
      </c>
      <c r="AS34" s="37" t="str">
        <f>IF(Input_table[[#This Row],[Impact value]]=AS$14,IF(Input_table[[#This Row],[likelihood value]]=AS$13,Input_table[[#This Row],[ID2]]&amp;"-",""),"")</f>
        <v/>
      </c>
      <c r="AT34" s="37" t="str">
        <f>IF(Input_table[[#This Row],[Impact value]]=AT$14,IF(Input_table[[#This Row],[likelihood value]]=AT$13,Input_table[[#This Row],[ID2]]&amp;"-",""),"")</f>
        <v/>
      </c>
      <c r="AU34" s="37" t="str">
        <f>IF(Input_table[[#This Row],[Impact value]]=AU$14,IF(Input_table[[#This Row],[likelihood value]]=AU$13,Input_table[[#This Row],[ID2]]&amp;"-",""),"")</f>
        <v/>
      </c>
      <c r="AV34" s="37" t="str">
        <f>IF(Input_table[[#This Row],[Impact value]]=AV$14,IF(Input_table[[#This Row],[likelihood value]]=AV$13,Input_table[[#This Row],[ID2]]&amp;"-",""),"")</f>
        <v/>
      </c>
      <c r="AW34" s="37" t="str">
        <f>IF(Input_table[[#This Row],[Impact value]]=AW$14,IF(Input_table[[#This Row],[likelihood value]]=AW$13,Input_table[[#This Row],[ID2]]&amp;"-",""),"")</f>
        <v/>
      </c>
      <c r="AX34" s="37" t="str">
        <f>IF(Input_table[[#This Row],[Impact value]]=AX$14,IF(Input_table[[#This Row],[likelihood value]]=AX$13,Input_table[[#This Row],[ID2]]&amp;"-",""),"")</f>
        <v/>
      </c>
      <c r="AY34" s="37" t="str">
        <f>IF(Input_table[[#This Row],[Impact value]]=AY$14,IF(Input_table[[#This Row],[likelihood value]]=AY$13,Input_table[[#This Row],[ID2]]&amp;"-",""),"")</f>
        <v/>
      </c>
      <c r="AZ34" s="37" t="str">
        <f>IF(Input_table[[#This Row],[Impact value]]=AZ$14,IF(Input_table[[#This Row],[likelihood value]]=AZ$13,Input_table[[#This Row],[ID2]]&amp;"-",""),"")</f>
        <v/>
      </c>
      <c r="BA34" s="37" t="str">
        <f>IF(Input_table[[#This Row],[Impact value]]=BA$14,IF(Input_table[[#This Row],[likelihood value]]=BA$13,Input_table[[#This Row],[ID2]]&amp;"-",""),"")</f>
        <v/>
      </c>
      <c r="BB34" s="37" t="str">
        <f>IF(Input_table[[#This Row],[Impact value]]=BB$14,IF(Input_table[[#This Row],[likelihood value]]=BB$13,Input_table[[#This Row],[ID2]]&amp;"-",""),"")</f>
        <v/>
      </c>
      <c r="BC34" s="37" t="str">
        <f>IF(Input_table[[#This Row],[Impact value]]=BC$14,IF(Input_table[[#This Row],[likelihood value]]=BC$13,Input_table[[#This Row],[ID2]]&amp;"-",""),"")</f>
        <v/>
      </c>
      <c r="BD34" s="37" t="str">
        <f>IF(Input_table[[#This Row],[Impact value]]=BD$14,IF(Input_table[[#This Row],[likelihood value]]=BD$13,Input_table[[#This Row],[ID2]]&amp;"-",""),"")</f>
        <v/>
      </c>
      <c r="BE34" s="37">
        <f>ROW(Input_table[[#This Row],[hazard]])-15</f>
        <v>19</v>
      </c>
      <c r="BF34" s="37"/>
    </row>
    <row r="35" spans="1:58" s="38" customFormat="1" x14ac:dyDescent="0.45">
      <c r="A35" s="29">
        <f>Input_table[[#This Row],[ID2]]</f>
        <v>20</v>
      </c>
      <c r="B35" s="30"/>
      <c r="C35" s="31"/>
      <c r="D35" s="31"/>
      <c r="E35" s="32"/>
      <c r="F35" s="33"/>
      <c r="G35" s="34"/>
      <c r="H35" s="34"/>
      <c r="I35" s="34"/>
      <c r="J35" s="34"/>
      <c r="K35" s="34"/>
      <c r="L35" s="34"/>
      <c r="M35" s="34"/>
      <c r="N35" s="34"/>
      <c r="O35" s="34"/>
      <c r="P35" s="34"/>
      <c r="Q35" s="34"/>
      <c r="R35" s="34"/>
      <c r="S35" s="35"/>
      <c r="T35" s="33"/>
      <c r="U35" s="154" t="str">
        <f>IF(VLOOKUP(Input_table[[#This Row],[ID]],Table3[#All],5)="","",VLOOKUP(Input_table[[#This Row],[ID]],Table3[#All],5))</f>
        <v/>
      </c>
      <c r="V35" s="154" t="str">
        <f>IF(VLOOKUP(Input_table[[#This Row],[ID]],Table3[#All],7)="","",VLOOKUP(Input_table[[#This Row],[ID]],Table3[#All],7))</f>
        <v/>
      </c>
      <c r="W35" s="153" t="str">
        <f>IF(Input_table[[#This Row],[Impact value]]=1,W$2,
IF(Input_table[[#This Row],[Impact value]]=2,W$3,
IF(Input_table[[#This Row],[Impact value]]=3,W$4,
IF(Input_table[[#This Row],[Impact value]]=4,W$5,
IF(Input_table[[#This Row],[Impact value]]=5,W$6,"-")))))</f>
        <v>-</v>
      </c>
      <c r="X35" s="179"/>
      <c r="Y35" s="154" t="str">
        <f>IF(Input_table[[#This Row],[Risk value]]=0,"-",VLOOKUP(Input_table[[#This Row],[Risk value]],Help!$A$191:$B$195,2))</f>
        <v>-</v>
      </c>
      <c r="Z35" s="36">
        <f>IF(Input_table[[#This Row],[Severity]]=T$2,1,
IF(Input_table[[#This Row],[Severity]]=T$3,2,
IF(Input_table[[#This Row],[Severity]]=T$4,3,
IF(Input_table[[#This Row],[Severity]]=T$5,4,
IF(Input_table[[#This Row],[Severity]]=T$6,5,0)))))</f>
        <v>0</v>
      </c>
      <c r="AA35" s="36">
        <f>IF(Input_table[[#This Row],[Coping capacity]]=V$2,1,
IF(Input_table[[#This Row],[Coping capacity]]=V$3,2,
IF(Input_table[[#This Row],[Coping capacity]]=V$4,3,
IF(Input_table[[#This Row],[Coping capacity]]=V$5,4,
IF(Input_table[[#This Row],[Coping capacity]]=V$6,5,0)))))</f>
        <v>0</v>
      </c>
      <c r="AB35" s="36">
        <f>IF(Input_table[[#This Row],[Likelihood]]=S$2,1,
IF(Input_table[[#This Row],[Likelihood]]=S$3,2,
IF(Input_table[[#This Row],[Likelihood]]=S$4,3,
IF(Input_table[[#This Row],[Likelihood]]=S$5,4,
IF(Input_table[[#This Row],[Likelihood]]=S$6,5,0)))))</f>
        <v>0</v>
      </c>
      <c r="AC35" s="36">
        <f>IF(Input_table[[#This Row],[Vulnerability]]=U$2,5,
IF(Input_table[[#This Row],[Vulnerability]]=U$3,4,
IF(Input_table[[#This Row],[Vulnerability]]=U$4,3,
IF(Input_table[[#This Row],[Vulnerability]]=U$5,2,
IF(Input_table[[#This Row],[Vulnerability]]=U$6,1,0)))))</f>
        <v>0</v>
      </c>
      <c r="AD3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5" s="37" t="str">
        <f>IF(Input_table[[#This Row],[Impact value]]=AF$14,IF(Input_table[[#This Row],[likelihood value]]=AF$13,Input_table[[#This Row],[ID2]]&amp;"-",""),"")</f>
        <v/>
      </c>
      <c r="AG35" s="37" t="str">
        <f>IF(Input_table[[#This Row],[Impact value]]=AG$14,IF(Input_table[[#This Row],[likelihood value]]=AG$13,Input_table[[#This Row],[ID2]]&amp;"-",""),"")</f>
        <v/>
      </c>
      <c r="AH35" s="37" t="str">
        <f>IF(Input_table[[#This Row],[Impact value]]=AH$14,IF(Input_table[[#This Row],[likelihood value]]=AH$13,Input_table[[#This Row],[ID2]]&amp;"-",""),"")</f>
        <v/>
      </c>
      <c r="AI35" s="37" t="str">
        <f>IF(Input_table[[#This Row],[Impact value]]=AI$14,IF(Input_table[[#This Row],[likelihood value]]=AI$13,Input_table[[#This Row],[ID2]]&amp;"-",""),"")</f>
        <v/>
      </c>
      <c r="AJ35" s="37" t="str">
        <f>IF(Input_table[[#This Row],[Impact value]]=AJ$14,IF(Input_table[[#This Row],[likelihood value]]=AJ$13,Input_table[[#This Row],[ID2]]&amp;"-",""),"")</f>
        <v/>
      </c>
      <c r="AK35" s="37" t="str">
        <f>IF(Input_table[[#This Row],[Impact value]]=AK$14,IF(Input_table[[#This Row],[likelihood value]]=AK$13,Input_table[[#This Row],[ID2]]&amp;"-",""),"")</f>
        <v/>
      </c>
      <c r="AL35" s="37" t="str">
        <f>IF(Input_table[[#This Row],[Impact value]]=AL$14,IF(Input_table[[#This Row],[likelihood value]]=AL$13,Input_table[[#This Row],[ID2]]&amp;"-",""),"")</f>
        <v/>
      </c>
      <c r="AM35" s="37" t="str">
        <f>IF(Input_table[[#This Row],[Impact value]]=AM$14,IF(Input_table[[#This Row],[likelihood value]]=AM$13,Input_table[[#This Row],[ID2]]&amp;"-",""),"")</f>
        <v/>
      </c>
      <c r="AN35" s="37" t="str">
        <f>IF(Input_table[[#This Row],[Impact value]]=AN$14,IF(Input_table[[#This Row],[likelihood value]]=AN$13,Input_table[[#This Row],[ID2]]&amp;"-",""),"")</f>
        <v/>
      </c>
      <c r="AO35" s="37" t="str">
        <f>IF(Input_table[[#This Row],[Impact value]]=AO$14,IF(Input_table[[#This Row],[likelihood value]]=AO$13,Input_table[[#This Row],[ID2]]&amp;"-",""),"")</f>
        <v/>
      </c>
      <c r="AP35" s="37" t="str">
        <f>IF(Input_table[[#This Row],[Impact value]]=AP$14,IF(Input_table[[#This Row],[likelihood value]]=AP$13,Input_table[[#This Row],[ID2]]&amp;"-",""),"")</f>
        <v/>
      </c>
      <c r="AQ35" s="37" t="str">
        <f>IF(Input_table[[#This Row],[Impact value]]=AQ$14,IF(Input_table[[#This Row],[likelihood value]]=AQ$13,Input_table[[#This Row],[ID2]]&amp;"-",""),"")</f>
        <v/>
      </c>
      <c r="AR35" s="37" t="str">
        <f>IF(Input_table[[#This Row],[Impact value]]=AR$14,IF(Input_table[[#This Row],[likelihood value]]=AR$13,Input_table[[#This Row],[ID2]]&amp;"-",""),"")</f>
        <v/>
      </c>
      <c r="AS35" s="37" t="str">
        <f>IF(Input_table[[#This Row],[Impact value]]=AS$14,IF(Input_table[[#This Row],[likelihood value]]=AS$13,Input_table[[#This Row],[ID2]]&amp;"-",""),"")</f>
        <v/>
      </c>
      <c r="AT35" s="37" t="str">
        <f>IF(Input_table[[#This Row],[Impact value]]=AT$14,IF(Input_table[[#This Row],[likelihood value]]=AT$13,Input_table[[#This Row],[ID2]]&amp;"-",""),"")</f>
        <v/>
      </c>
      <c r="AU35" s="37" t="str">
        <f>IF(Input_table[[#This Row],[Impact value]]=AU$14,IF(Input_table[[#This Row],[likelihood value]]=AU$13,Input_table[[#This Row],[ID2]]&amp;"-",""),"")</f>
        <v/>
      </c>
      <c r="AV35" s="37" t="str">
        <f>IF(Input_table[[#This Row],[Impact value]]=AV$14,IF(Input_table[[#This Row],[likelihood value]]=AV$13,Input_table[[#This Row],[ID2]]&amp;"-",""),"")</f>
        <v/>
      </c>
      <c r="AW35" s="37" t="str">
        <f>IF(Input_table[[#This Row],[Impact value]]=AW$14,IF(Input_table[[#This Row],[likelihood value]]=AW$13,Input_table[[#This Row],[ID2]]&amp;"-",""),"")</f>
        <v/>
      </c>
      <c r="AX35" s="37" t="str">
        <f>IF(Input_table[[#This Row],[Impact value]]=AX$14,IF(Input_table[[#This Row],[likelihood value]]=AX$13,Input_table[[#This Row],[ID2]]&amp;"-",""),"")</f>
        <v/>
      </c>
      <c r="AY35" s="37" t="str">
        <f>IF(Input_table[[#This Row],[Impact value]]=AY$14,IF(Input_table[[#This Row],[likelihood value]]=AY$13,Input_table[[#This Row],[ID2]]&amp;"-",""),"")</f>
        <v/>
      </c>
      <c r="AZ35" s="37" t="str">
        <f>IF(Input_table[[#This Row],[Impact value]]=AZ$14,IF(Input_table[[#This Row],[likelihood value]]=AZ$13,Input_table[[#This Row],[ID2]]&amp;"-",""),"")</f>
        <v/>
      </c>
      <c r="BA35" s="37" t="str">
        <f>IF(Input_table[[#This Row],[Impact value]]=BA$14,IF(Input_table[[#This Row],[likelihood value]]=BA$13,Input_table[[#This Row],[ID2]]&amp;"-",""),"")</f>
        <v/>
      </c>
      <c r="BB35" s="37" t="str">
        <f>IF(Input_table[[#This Row],[Impact value]]=BB$14,IF(Input_table[[#This Row],[likelihood value]]=BB$13,Input_table[[#This Row],[ID2]]&amp;"-",""),"")</f>
        <v/>
      </c>
      <c r="BC35" s="37" t="str">
        <f>IF(Input_table[[#This Row],[Impact value]]=BC$14,IF(Input_table[[#This Row],[likelihood value]]=BC$13,Input_table[[#This Row],[ID2]]&amp;"-",""),"")</f>
        <v/>
      </c>
      <c r="BD35" s="37" t="str">
        <f>IF(Input_table[[#This Row],[Impact value]]=BD$14,IF(Input_table[[#This Row],[likelihood value]]=BD$13,Input_table[[#This Row],[ID2]]&amp;"-",""),"")</f>
        <v/>
      </c>
      <c r="BE35" s="37">
        <f>ROW(Input_table[[#This Row],[hazard]])-15</f>
        <v>20</v>
      </c>
      <c r="BF35" s="37"/>
    </row>
    <row r="36" spans="1:58" s="38" customFormat="1" x14ac:dyDescent="0.45">
      <c r="A36" s="29">
        <f>Input_table[[#This Row],[ID2]]</f>
        <v>21</v>
      </c>
      <c r="B36" s="30"/>
      <c r="C36" s="31"/>
      <c r="D36" s="31"/>
      <c r="E36" s="32"/>
      <c r="F36" s="33"/>
      <c r="G36" s="34"/>
      <c r="H36" s="34"/>
      <c r="I36" s="34"/>
      <c r="J36" s="34"/>
      <c r="K36" s="34"/>
      <c r="L36" s="34"/>
      <c r="M36" s="34"/>
      <c r="N36" s="34"/>
      <c r="O36" s="34"/>
      <c r="P36" s="34"/>
      <c r="Q36" s="34"/>
      <c r="R36" s="34"/>
      <c r="S36" s="35"/>
      <c r="T36" s="33"/>
      <c r="U36" s="154" t="str">
        <f>IF(VLOOKUP(Input_table[[#This Row],[ID]],Table3[#All],5)="","",VLOOKUP(Input_table[[#This Row],[ID]],Table3[#All],5))</f>
        <v/>
      </c>
      <c r="V36" s="154" t="str">
        <f>IF(VLOOKUP(Input_table[[#This Row],[ID]],Table3[#All],7)="","",VLOOKUP(Input_table[[#This Row],[ID]],Table3[#All],7))</f>
        <v/>
      </c>
      <c r="W36" s="153" t="str">
        <f>IF(Input_table[[#This Row],[Impact value]]=1,W$2,
IF(Input_table[[#This Row],[Impact value]]=2,W$3,
IF(Input_table[[#This Row],[Impact value]]=3,W$4,
IF(Input_table[[#This Row],[Impact value]]=4,W$5,
IF(Input_table[[#This Row],[Impact value]]=5,W$6,"-")))))</f>
        <v>-</v>
      </c>
      <c r="X36" s="179"/>
      <c r="Y36" s="154" t="str">
        <f>IF(Input_table[[#This Row],[Risk value]]=0,"-",VLOOKUP(Input_table[[#This Row],[Risk value]],Help!$A$191:$B$195,2))</f>
        <v>-</v>
      </c>
      <c r="Z36" s="36">
        <f>IF(Input_table[[#This Row],[Severity]]=T$2,1,
IF(Input_table[[#This Row],[Severity]]=T$3,2,
IF(Input_table[[#This Row],[Severity]]=T$4,3,
IF(Input_table[[#This Row],[Severity]]=T$5,4,
IF(Input_table[[#This Row],[Severity]]=T$6,5,0)))))</f>
        <v>0</v>
      </c>
      <c r="AA36" s="36">
        <f>IF(Input_table[[#This Row],[Coping capacity]]=V$2,1,
IF(Input_table[[#This Row],[Coping capacity]]=V$3,2,
IF(Input_table[[#This Row],[Coping capacity]]=V$4,3,
IF(Input_table[[#This Row],[Coping capacity]]=V$5,4,
IF(Input_table[[#This Row],[Coping capacity]]=V$6,5,0)))))</f>
        <v>0</v>
      </c>
      <c r="AB36" s="36">
        <f>IF(Input_table[[#This Row],[Likelihood]]=S$2,1,
IF(Input_table[[#This Row],[Likelihood]]=S$3,2,
IF(Input_table[[#This Row],[Likelihood]]=S$4,3,
IF(Input_table[[#This Row],[Likelihood]]=S$5,4,
IF(Input_table[[#This Row],[Likelihood]]=S$6,5,0)))))</f>
        <v>0</v>
      </c>
      <c r="AC36" s="36">
        <f>IF(Input_table[[#This Row],[Vulnerability]]=U$2,5,
IF(Input_table[[#This Row],[Vulnerability]]=U$3,4,
IF(Input_table[[#This Row],[Vulnerability]]=U$4,3,
IF(Input_table[[#This Row],[Vulnerability]]=U$5,2,
IF(Input_table[[#This Row],[Vulnerability]]=U$6,1,0)))))</f>
        <v>0</v>
      </c>
      <c r="AD3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6" s="37" t="str">
        <f>IF(Input_table[[#This Row],[Impact value]]=AF$14,IF(Input_table[[#This Row],[likelihood value]]=AF$13,Input_table[[#This Row],[ID2]]&amp;"-",""),"")</f>
        <v/>
      </c>
      <c r="AG36" s="37" t="str">
        <f>IF(Input_table[[#This Row],[Impact value]]=AG$14,IF(Input_table[[#This Row],[likelihood value]]=AG$13,Input_table[[#This Row],[ID2]]&amp;"-",""),"")</f>
        <v/>
      </c>
      <c r="AH36" s="37" t="str">
        <f>IF(Input_table[[#This Row],[Impact value]]=AH$14,IF(Input_table[[#This Row],[likelihood value]]=AH$13,Input_table[[#This Row],[ID2]]&amp;"-",""),"")</f>
        <v/>
      </c>
      <c r="AI36" s="37" t="str">
        <f>IF(Input_table[[#This Row],[Impact value]]=AI$14,IF(Input_table[[#This Row],[likelihood value]]=AI$13,Input_table[[#This Row],[ID2]]&amp;"-",""),"")</f>
        <v/>
      </c>
      <c r="AJ36" s="37" t="str">
        <f>IF(Input_table[[#This Row],[Impact value]]=AJ$14,IF(Input_table[[#This Row],[likelihood value]]=AJ$13,Input_table[[#This Row],[ID2]]&amp;"-",""),"")</f>
        <v/>
      </c>
      <c r="AK36" s="37" t="str">
        <f>IF(Input_table[[#This Row],[Impact value]]=AK$14,IF(Input_table[[#This Row],[likelihood value]]=AK$13,Input_table[[#This Row],[ID2]]&amp;"-",""),"")</f>
        <v/>
      </c>
      <c r="AL36" s="37" t="str">
        <f>IF(Input_table[[#This Row],[Impact value]]=AL$14,IF(Input_table[[#This Row],[likelihood value]]=AL$13,Input_table[[#This Row],[ID2]]&amp;"-",""),"")</f>
        <v/>
      </c>
      <c r="AM36" s="37" t="str">
        <f>IF(Input_table[[#This Row],[Impact value]]=AM$14,IF(Input_table[[#This Row],[likelihood value]]=AM$13,Input_table[[#This Row],[ID2]]&amp;"-",""),"")</f>
        <v/>
      </c>
      <c r="AN36" s="37" t="str">
        <f>IF(Input_table[[#This Row],[Impact value]]=AN$14,IF(Input_table[[#This Row],[likelihood value]]=AN$13,Input_table[[#This Row],[ID2]]&amp;"-",""),"")</f>
        <v/>
      </c>
      <c r="AO36" s="37" t="str">
        <f>IF(Input_table[[#This Row],[Impact value]]=AO$14,IF(Input_table[[#This Row],[likelihood value]]=AO$13,Input_table[[#This Row],[ID2]]&amp;"-",""),"")</f>
        <v/>
      </c>
      <c r="AP36" s="37" t="str">
        <f>IF(Input_table[[#This Row],[Impact value]]=AP$14,IF(Input_table[[#This Row],[likelihood value]]=AP$13,Input_table[[#This Row],[ID2]]&amp;"-",""),"")</f>
        <v/>
      </c>
      <c r="AQ36" s="37" t="str">
        <f>IF(Input_table[[#This Row],[Impact value]]=AQ$14,IF(Input_table[[#This Row],[likelihood value]]=AQ$13,Input_table[[#This Row],[ID2]]&amp;"-",""),"")</f>
        <v/>
      </c>
      <c r="AR36" s="37" t="str">
        <f>IF(Input_table[[#This Row],[Impact value]]=AR$14,IF(Input_table[[#This Row],[likelihood value]]=AR$13,Input_table[[#This Row],[ID2]]&amp;"-",""),"")</f>
        <v/>
      </c>
      <c r="AS36" s="37" t="str">
        <f>IF(Input_table[[#This Row],[Impact value]]=AS$14,IF(Input_table[[#This Row],[likelihood value]]=AS$13,Input_table[[#This Row],[ID2]]&amp;"-",""),"")</f>
        <v/>
      </c>
      <c r="AT36" s="37" t="str">
        <f>IF(Input_table[[#This Row],[Impact value]]=AT$14,IF(Input_table[[#This Row],[likelihood value]]=AT$13,Input_table[[#This Row],[ID2]]&amp;"-",""),"")</f>
        <v/>
      </c>
      <c r="AU36" s="37" t="str">
        <f>IF(Input_table[[#This Row],[Impact value]]=AU$14,IF(Input_table[[#This Row],[likelihood value]]=AU$13,Input_table[[#This Row],[ID2]]&amp;"-",""),"")</f>
        <v/>
      </c>
      <c r="AV36" s="37" t="str">
        <f>IF(Input_table[[#This Row],[Impact value]]=AV$14,IF(Input_table[[#This Row],[likelihood value]]=AV$13,Input_table[[#This Row],[ID2]]&amp;"-",""),"")</f>
        <v/>
      </c>
      <c r="AW36" s="37" t="str">
        <f>IF(Input_table[[#This Row],[Impact value]]=AW$14,IF(Input_table[[#This Row],[likelihood value]]=AW$13,Input_table[[#This Row],[ID2]]&amp;"-",""),"")</f>
        <v/>
      </c>
      <c r="AX36" s="37" t="str">
        <f>IF(Input_table[[#This Row],[Impact value]]=AX$14,IF(Input_table[[#This Row],[likelihood value]]=AX$13,Input_table[[#This Row],[ID2]]&amp;"-",""),"")</f>
        <v/>
      </c>
      <c r="AY36" s="37" t="str">
        <f>IF(Input_table[[#This Row],[Impact value]]=AY$14,IF(Input_table[[#This Row],[likelihood value]]=AY$13,Input_table[[#This Row],[ID2]]&amp;"-",""),"")</f>
        <v/>
      </c>
      <c r="AZ36" s="37" t="str">
        <f>IF(Input_table[[#This Row],[Impact value]]=AZ$14,IF(Input_table[[#This Row],[likelihood value]]=AZ$13,Input_table[[#This Row],[ID2]]&amp;"-",""),"")</f>
        <v/>
      </c>
      <c r="BA36" s="37" t="str">
        <f>IF(Input_table[[#This Row],[Impact value]]=BA$14,IF(Input_table[[#This Row],[likelihood value]]=BA$13,Input_table[[#This Row],[ID2]]&amp;"-",""),"")</f>
        <v/>
      </c>
      <c r="BB36" s="37" t="str">
        <f>IF(Input_table[[#This Row],[Impact value]]=BB$14,IF(Input_table[[#This Row],[likelihood value]]=BB$13,Input_table[[#This Row],[ID2]]&amp;"-",""),"")</f>
        <v/>
      </c>
      <c r="BC36" s="37" t="str">
        <f>IF(Input_table[[#This Row],[Impact value]]=BC$14,IF(Input_table[[#This Row],[likelihood value]]=BC$13,Input_table[[#This Row],[ID2]]&amp;"-",""),"")</f>
        <v/>
      </c>
      <c r="BD36" s="37" t="str">
        <f>IF(Input_table[[#This Row],[Impact value]]=BD$14,IF(Input_table[[#This Row],[likelihood value]]=BD$13,Input_table[[#This Row],[ID2]]&amp;"-",""),"")</f>
        <v/>
      </c>
      <c r="BE36" s="37">
        <f>ROW(Input_table[[#This Row],[hazard]])-15</f>
        <v>21</v>
      </c>
      <c r="BF36" s="37"/>
    </row>
    <row r="37" spans="1:58" s="38" customFormat="1" x14ac:dyDescent="0.45">
      <c r="A37" s="29">
        <f>Input_table[[#This Row],[ID2]]</f>
        <v>22</v>
      </c>
      <c r="B37" s="30"/>
      <c r="C37" s="31"/>
      <c r="D37" s="31"/>
      <c r="E37" s="32"/>
      <c r="F37" s="33"/>
      <c r="G37" s="34"/>
      <c r="H37" s="34"/>
      <c r="I37" s="34"/>
      <c r="J37" s="34"/>
      <c r="K37" s="34"/>
      <c r="L37" s="34"/>
      <c r="M37" s="34"/>
      <c r="N37" s="34"/>
      <c r="O37" s="34"/>
      <c r="P37" s="34"/>
      <c r="Q37" s="34"/>
      <c r="R37" s="34"/>
      <c r="S37" s="35"/>
      <c r="T37" s="33"/>
      <c r="U37" s="154" t="str">
        <f>IF(VLOOKUP(Input_table[[#This Row],[ID]],Table3[#All],5)="","",VLOOKUP(Input_table[[#This Row],[ID]],Table3[#All],5))</f>
        <v/>
      </c>
      <c r="V37" s="154" t="str">
        <f>IF(VLOOKUP(Input_table[[#This Row],[ID]],Table3[#All],7)="","",VLOOKUP(Input_table[[#This Row],[ID]],Table3[#All],7))</f>
        <v/>
      </c>
      <c r="W37" s="153" t="str">
        <f>IF(Input_table[[#This Row],[Impact value]]=1,W$2,
IF(Input_table[[#This Row],[Impact value]]=2,W$3,
IF(Input_table[[#This Row],[Impact value]]=3,W$4,
IF(Input_table[[#This Row],[Impact value]]=4,W$5,
IF(Input_table[[#This Row],[Impact value]]=5,W$6,"-")))))</f>
        <v>-</v>
      </c>
      <c r="X37" s="179"/>
      <c r="Y37" s="154" t="str">
        <f>IF(Input_table[[#This Row],[Risk value]]=0,"-",VLOOKUP(Input_table[[#This Row],[Risk value]],Help!$A$191:$B$195,2))</f>
        <v>-</v>
      </c>
      <c r="Z37" s="36">
        <f>IF(Input_table[[#This Row],[Severity]]=T$2,1,
IF(Input_table[[#This Row],[Severity]]=T$3,2,
IF(Input_table[[#This Row],[Severity]]=T$4,3,
IF(Input_table[[#This Row],[Severity]]=T$5,4,
IF(Input_table[[#This Row],[Severity]]=T$6,5,0)))))</f>
        <v>0</v>
      </c>
      <c r="AA37" s="36">
        <f>IF(Input_table[[#This Row],[Coping capacity]]=V$2,1,
IF(Input_table[[#This Row],[Coping capacity]]=V$3,2,
IF(Input_table[[#This Row],[Coping capacity]]=V$4,3,
IF(Input_table[[#This Row],[Coping capacity]]=V$5,4,
IF(Input_table[[#This Row],[Coping capacity]]=V$6,5,0)))))</f>
        <v>0</v>
      </c>
      <c r="AB37" s="36">
        <f>IF(Input_table[[#This Row],[Likelihood]]=S$2,1,
IF(Input_table[[#This Row],[Likelihood]]=S$3,2,
IF(Input_table[[#This Row],[Likelihood]]=S$4,3,
IF(Input_table[[#This Row],[Likelihood]]=S$5,4,
IF(Input_table[[#This Row],[Likelihood]]=S$6,5,0)))))</f>
        <v>0</v>
      </c>
      <c r="AC37" s="36">
        <f>IF(Input_table[[#This Row],[Vulnerability]]=U$2,5,
IF(Input_table[[#This Row],[Vulnerability]]=U$3,4,
IF(Input_table[[#This Row],[Vulnerability]]=U$4,3,
IF(Input_table[[#This Row],[Vulnerability]]=U$5,2,
IF(Input_table[[#This Row],[Vulnerability]]=U$6,1,0)))))</f>
        <v>0</v>
      </c>
      <c r="AD3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7" s="37" t="str">
        <f>IF(Input_table[[#This Row],[Impact value]]=AF$14,IF(Input_table[[#This Row],[likelihood value]]=AF$13,Input_table[[#This Row],[ID2]]&amp;"-",""),"")</f>
        <v/>
      </c>
      <c r="AG37" s="37" t="str">
        <f>IF(Input_table[[#This Row],[Impact value]]=AG$14,IF(Input_table[[#This Row],[likelihood value]]=AG$13,Input_table[[#This Row],[ID2]]&amp;"-",""),"")</f>
        <v/>
      </c>
      <c r="AH37" s="37" t="str">
        <f>IF(Input_table[[#This Row],[Impact value]]=AH$14,IF(Input_table[[#This Row],[likelihood value]]=AH$13,Input_table[[#This Row],[ID2]]&amp;"-",""),"")</f>
        <v/>
      </c>
      <c r="AI37" s="37" t="str">
        <f>IF(Input_table[[#This Row],[Impact value]]=AI$14,IF(Input_table[[#This Row],[likelihood value]]=AI$13,Input_table[[#This Row],[ID2]]&amp;"-",""),"")</f>
        <v/>
      </c>
      <c r="AJ37" s="37" t="str">
        <f>IF(Input_table[[#This Row],[Impact value]]=AJ$14,IF(Input_table[[#This Row],[likelihood value]]=AJ$13,Input_table[[#This Row],[ID2]]&amp;"-",""),"")</f>
        <v/>
      </c>
      <c r="AK37" s="37" t="str">
        <f>IF(Input_table[[#This Row],[Impact value]]=AK$14,IF(Input_table[[#This Row],[likelihood value]]=AK$13,Input_table[[#This Row],[ID2]]&amp;"-",""),"")</f>
        <v/>
      </c>
      <c r="AL37" s="37" t="str">
        <f>IF(Input_table[[#This Row],[Impact value]]=AL$14,IF(Input_table[[#This Row],[likelihood value]]=AL$13,Input_table[[#This Row],[ID2]]&amp;"-",""),"")</f>
        <v/>
      </c>
      <c r="AM37" s="37" t="str">
        <f>IF(Input_table[[#This Row],[Impact value]]=AM$14,IF(Input_table[[#This Row],[likelihood value]]=AM$13,Input_table[[#This Row],[ID2]]&amp;"-",""),"")</f>
        <v/>
      </c>
      <c r="AN37" s="37" t="str">
        <f>IF(Input_table[[#This Row],[Impact value]]=AN$14,IF(Input_table[[#This Row],[likelihood value]]=AN$13,Input_table[[#This Row],[ID2]]&amp;"-",""),"")</f>
        <v/>
      </c>
      <c r="AO37" s="37" t="str">
        <f>IF(Input_table[[#This Row],[Impact value]]=AO$14,IF(Input_table[[#This Row],[likelihood value]]=AO$13,Input_table[[#This Row],[ID2]]&amp;"-",""),"")</f>
        <v/>
      </c>
      <c r="AP37" s="37" t="str">
        <f>IF(Input_table[[#This Row],[Impact value]]=AP$14,IF(Input_table[[#This Row],[likelihood value]]=AP$13,Input_table[[#This Row],[ID2]]&amp;"-",""),"")</f>
        <v/>
      </c>
      <c r="AQ37" s="37" t="str">
        <f>IF(Input_table[[#This Row],[Impact value]]=AQ$14,IF(Input_table[[#This Row],[likelihood value]]=AQ$13,Input_table[[#This Row],[ID2]]&amp;"-",""),"")</f>
        <v/>
      </c>
      <c r="AR37" s="37" t="str">
        <f>IF(Input_table[[#This Row],[Impact value]]=AR$14,IF(Input_table[[#This Row],[likelihood value]]=AR$13,Input_table[[#This Row],[ID2]]&amp;"-",""),"")</f>
        <v/>
      </c>
      <c r="AS37" s="37" t="str">
        <f>IF(Input_table[[#This Row],[Impact value]]=AS$14,IF(Input_table[[#This Row],[likelihood value]]=AS$13,Input_table[[#This Row],[ID2]]&amp;"-",""),"")</f>
        <v/>
      </c>
      <c r="AT37" s="37" t="str">
        <f>IF(Input_table[[#This Row],[Impact value]]=AT$14,IF(Input_table[[#This Row],[likelihood value]]=AT$13,Input_table[[#This Row],[ID2]]&amp;"-",""),"")</f>
        <v/>
      </c>
      <c r="AU37" s="37" t="str">
        <f>IF(Input_table[[#This Row],[Impact value]]=AU$14,IF(Input_table[[#This Row],[likelihood value]]=AU$13,Input_table[[#This Row],[ID2]]&amp;"-",""),"")</f>
        <v/>
      </c>
      <c r="AV37" s="37" t="str">
        <f>IF(Input_table[[#This Row],[Impact value]]=AV$14,IF(Input_table[[#This Row],[likelihood value]]=AV$13,Input_table[[#This Row],[ID2]]&amp;"-",""),"")</f>
        <v/>
      </c>
      <c r="AW37" s="37" t="str">
        <f>IF(Input_table[[#This Row],[Impact value]]=AW$14,IF(Input_table[[#This Row],[likelihood value]]=AW$13,Input_table[[#This Row],[ID2]]&amp;"-",""),"")</f>
        <v/>
      </c>
      <c r="AX37" s="37" t="str">
        <f>IF(Input_table[[#This Row],[Impact value]]=AX$14,IF(Input_table[[#This Row],[likelihood value]]=AX$13,Input_table[[#This Row],[ID2]]&amp;"-",""),"")</f>
        <v/>
      </c>
      <c r="AY37" s="37" t="str">
        <f>IF(Input_table[[#This Row],[Impact value]]=AY$14,IF(Input_table[[#This Row],[likelihood value]]=AY$13,Input_table[[#This Row],[ID2]]&amp;"-",""),"")</f>
        <v/>
      </c>
      <c r="AZ37" s="37" t="str">
        <f>IF(Input_table[[#This Row],[Impact value]]=AZ$14,IF(Input_table[[#This Row],[likelihood value]]=AZ$13,Input_table[[#This Row],[ID2]]&amp;"-",""),"")</f>
        <v/>
      </c>
      <c r="BA37" s="37" t="str">
        <f>IF(Input_table[[#This Row],[Impact value]]=BA$14,IF(Input_table[[#This Row],[likelihood value]]=BA$13,Input_table[[#This Row],[ID2]]&amp;"-",""),"")</f>
        <v/>
      </c>
      <c r="BB37" s="37" t="str">
        <f>IF(Input_table[[#This Row],[Impact value]]=BB$14,IF(Input_table[[#This Row],[likelihood value]]=BB$13,Input_table[[#This Row],[ID2]]&amp;"-",""),"")</f>
        <v/>
      </c>
      <c r="BC37" s="37" t="str">
        <f>IF(Input_table[[#This Row],[Impact value]]=BC$14,IF(Input_table[[#This Row],[likelihood value]]=BC$13,Input_table[[#This Row],[ID2]]&amp;"-",""),"")</f>
        <v/>
      </c>
      <c r="BD37" s="37" t="str">
        <f>IF(Input_table[[#This Row],[Impact value]]=BD$14,IF(Input_table[[#This Row],[likelihood value]]=BD$13,Input_table[[#This Row],[ID2]]&amp;"-",""),"")</f>
        <v/>
      </c>
      <c r="BE37" s="37">
        <f>ROW(Input_table[[#This Row],[hazard]])-15</f>
        <v>22</v>
      </c>
      <c r="BF37" s="37"/>
    </row>
    <row r="38" spans="1:58" s="38" customFormat="1" x14ac:dyDescent="0.45">
      <c r="A38" s="29">
        <f>Input_table[[#This Row],[ID2]]</f>
        <v>23</v>
      </c>
      <c r="B38" s="30"/>
      <c r="C38" s="31"/>
      <c r="D38" s="31"/>
      <c r="E38" s="32"/>
      <c r="F38" s="33"/>
      <c r="G38" s="34"/>
      <c r="H38" s="34"/>
      <c r="I38" s="34"/>
      <c r="J38" s="34"/>
      <c r="K38" s="34"/>
      <c r="L38" s="34"/>
      <c r="M38" s="34"/>
      <c r="N38" s="34"/>
      <c r="O38" s="34"/>
      <c r="P38" s="34"/>
      <c r="Q38" s="34"/>
      <c r="R38" s="34"/>
      <c r="S38" s="35"/>
      <c r="T38" s="33"/>
      <c r="U38" s="154" t="str">
        <f>IF(VLOOKUP(Input_table[[#This Row],[ID]],Table3[#All],5)="","",VLOOKUP(Input_table[[#This Row],[ID]],Table3[#All],5))</f>
        <v/>
      </c>
      <c r="V38" s="154" t="str">
        <f>IF(VLOOKUP(Input_table[[#This Row],[ID]],Table3[#All],7)="","",VLOOKUP(Input_table[[#This Row],[ID]],Table3[#All],7))</f>
        <v/>
      </c>
      <c r="W38" s="153" t="str">
        <f>IF(Input_table[[#This Row],[Impact value]]=1,W$2,
IF(Input_table[[#This Row],[Impact value]]=2,W$3,
IF(Input_table[[#This Row],[Impact value]]=3,W$4,
IF(Input_table[[#This Row],[Impact value]]=4,W$5,
IF(Input_table[[#This Row],[Impact value]]=5,W$6,"-")))))</f>
        <v>-</v>
      </c>
      <c r="X38" s="179"/>
      <c r="Y38" s="154" t="str">
        <f>IF(Input_table[[#This Row],[Risk value]]=0,"-",VLOOKUP(Input_table[[#This Row],[Risk value]],Help!$A$191:$B$195,2))</f>
        <v>-</v>
      </c>
      <c r="Z38" s="36">
        <f>IF(Input_table[[#This Row],[Severity]]=T$2,1,
IF(Input_table[[#This Row],[Severity]]=T$3,2,
IF(Input_table[[#This Row],[Severity]]=T$4,3,
IF(Input_table[[#This Row],[Severity]]=T$5,4,
IF(Input_table[[#This Row],[Severity]]=T$6,5,0)))))</f>
        <v>0</v>
      </c>
      <c r="AA38" s="36">
        <f>IF(Input_table[[#This Row],[Coping capacity]]=V$2,1,
IF(Input_table[[#This Row],[Coping capacity]]=V$3,2,
IF(Input_table[[#This Row],[Coping capacity]]=V$4,3,
IF(Input_table[[#This Row],[Coping capacity]]=V$5,4,
IF(Input_table[[#This Row],[Coping capacity]]=V$6,5,0)))))</f>
        <v>0</v>
      </c>
      <c r="AB38" s="36">
        <f>IF(Input_table[[#This Row],[Likelihood]]=S$2,1,
IF(Input_table[[#This Row],[Likelihood]]=S$3,2,
IF(Input_table[[#This Row],[Likelihood]]=S$4,3,
IF(Input_table[[#This Row],[Likelihood]]=S$5,4,
IF(Input_table[[#This Row],[Likelihood]]=S$6,5,0)))))</f>
        <v>0</v>
      </c>
      <c r="AC38" s="36">
        <f>IF(Input_table[[#This Row],[Vulnerability]]=U$2,5,
IF(Input_table[[#This Row],[Vulnerability]]=U$3,4,
IF(Input_table[[#This Row],[Vulnerability]]=U$4,3,
IF(Input_table[[#This Row],[Vulnerability]]=U$5,2,
IF(Input_table[[#This Row],[Vulnerability]]=U$6,1,0)))))</f>
        <v>0</v>
      </c>
      <c r="AD3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8" s="37" t="str">
        <f>IF(Input_table[[#This Row],[Impact value]]=AF$14,IF(Input_table[[#This Row],[likelihood value]]=AF$13,Input_table[[#This Row],[ID2]]&amp;"-",""),"")</f>
        <v/>
      </c>
      <c r="AG38" s="37" t="str">
        <f>IF(Input_table[[#This Row],[Impact value]]=AG$14,IF(Input_table[[#This Row],[likelihood value]]=AG$13,Input_table[[#This Row],[ID2]]&amp;"-",""),"")</f>
        <v/>
      </c>
      <c r="AH38" s="37" t="str">
        <f>IF(Input_table[[#This Row],[Impact value]]=AH$14,IF(Input_table[[#This Row],[likelihood value]]=AH$13,Input_table[[#This Row],[ID2]]&amp;"-",""),"")</f>
        <v/>
      </c>
      <c r="AI38" s="37" t="str">
        <f>IF(Input_table[[#This Row],[Impact value]]=AI$14,IF(Input_table[[#This Row],[likelihood value]]=AI$13,Input_table[[#This Row],[ID2]]&amp;"-",""),"")</f>
        <v/>
      </c>
      <c r="AJ38" s="37" t="str">
        <f>IF(Input_table[[#This Row],[Impact value]]=AJ$14,IF(Input_table[[#This Row],[likelihood value]]=AJ$13,Input_table[[#This Row],[ID2]]&amp;"-",""),"")</f>
        <v/>
      </c>
      <c r="AK38" s="37" t="str">
        <f>IF(Input_table[[#This Row],[Impact value]]=AK$14,IF(Input_table[[#This Row],[likelihood value]]=AK$13,Input_table[[#This Row],[ID2]]&amp;"-",""),"")</f>
        <v/>
      </c>
      <c r="AL38" s="37" t="str">
        <f>IF(Input_table[[#This Row],[Impact value]]=AL$14,IF(Input_table[[#This Row],[likelihood value]]=AL$13,Input_table[[#This Row],[ID2]]&amp;"-",""),"")</f>
        <v/>
      </c>
      <c r="AM38" s="37" t="str">
        <f>IF(Input_table[[#This Row],[Impact value]]=AM$14,IF(Input_table[[#This Row],[likelihood value]]=AM$13,Input_table[[#This Row],[ID2]]&amp;"-",""),"")</f>
        <v/>
      </c>
      <c r="AN38" s="37" t="str">
        <f>IF(Input_table[[#This Row],[Impact value]]=AN$14,IF(Input_table[[#This Row],[likelihood value]]=AN$13,Input_table[[#This Row],[ID2]]&amp;"-",""),"")</f>
        <v/>
      </c>
      <c r="AO38" s="37" t="str">
        <f>IF(Input_table[[#This Row],[Impact value]]=AO$14,IF(Input_table[[#This Row],[likelihood value]]=AO$13,Input_table[[#This Row],[ID2]]&amp;"-",""),"")</f>
        <v/>
      </c>
      <c r="AP38" s="37" t="str">
        <f>IF(Input_table[[#This Row],[Impact value]]=AP$14,IF(Input_table[[#This Row],[likelihood value]]=AP$13,Input_table[[#This Row],[ID2]]&amp;"-",""),"")</f>
        <v/>
      </c>
      <c r="AQ38" s="37" t="str">
        <f>IF(Input_table[[#This Row],[Impact value]]=AQ$14,IF(Input_table[[#This Row],[likelihood value]]=AQ$13,Input_table[[#This Row],[ID2]]&amp;"-",""),"")</f>
        <v/>
      </c>
      <c r="AR38" s="37" t="str">
        <f>IF(Input_table[[#This Row],[Impact value]]=AR$14,IF(Input_table[[#This Row],[likelihood value]]=AR$13,Input_table[[#This Row],[ID2]]&amp;"-",""),"")</f>
        <v/>
      </c>
      <c r="AS38" s="37" t="str">
        <f>IF(Input_table[[#This Row],[Impact value]]=AS$14,IF(Input_table[[#This Row],[likelihood value]]=AS$13,Input_table[[#This Row],[ID2]]&amp;"-",""),"")</f>
        <v/>
      </c>
      <c r="AT38" s="37" t="str">
        <f>IF(Input_table[[#This Row],[Impact value]]=AT$14,IF(Input_table[[#This Row],[likelihood value]]=AT$13,Input_table[[#This Row],[ID2]]&amp;"-",""),"")</f>
        <v/>
      </c>
      <c r="AU38" s="37" t="str">
        <f>IF(Input_table[[#This Row],[Impact value]]=AU$14,IF(Input_table[[#This Row],[likelihood value]]=AU$13,Input_table[[#This Row],[ID2]]&amp;"-",""),"")</f>
        <v/>
      </c>
      <c r="AV38" s="37" t="str">
        <f>IF(Input_table[[#This Row],[Impact value]]=AV$14,IF(Input_table[[#This Row],[likelihood value]]=AV$13,Input_table[[#This Row],[ID2]]&amp;"-",""),"")</f>
        <v/>
      </c>
      <c r="AW38" s="37" t="str">
        <f>IF(Input_table[[#This Row],[Impact value]]=AW$14,IF(Input_table[[#This Row],[likelihood value]]=AW$13,Input_table[[#This Row],[ID2]]&amp;"-",""),"")</f>
        <v/>
      </c>
      <c r="AX38" s="37" t="str">
        <f>IF(Input_table[[#This Row],[Impact value]]=AX$14,IF(Input_table[[#This Row],[likelihood value]]=AX$13,Input_table[[#This Row],[ID2]]&amp;"-",""),"")</f>
        <v/>
      </c>
      <c r="AY38" s="37" t="str">
        <f>IF(Input_table[[#This Row],[Impact value]]=AY$14,IF(Input_table[[#This Row],[likelihood value]]=AY$13,Input_table[[#This Row],[ID2]]&amp;"-",""),"")</f>
        <v/>
      </c>
      <c r="AZ38" s="37" t="str">
        <f>IF(Input_table[[#This Row],[Impact value]]=AZ$14,IF(Input_table[[#This Row],[likelihood value]]=AZ$13,Input_table[[#This Row],[ID2]]&amp;"-",""),"")</f>
        <v/>
      </c>
      <c r="BA38" s="37" t="str">
        <f>IF(Input_table[[#This Row],[Impact value]]=BA$14,IF(Input_table[[#This Row],[likelihood value]]=BA$13,Input_table[[#This Row],[ID2]]&amp;"-",""),"")</f>
        <v/>
      </c>
      <c r="BB38" s="37" t="str">
        <f>IF(Input_table[[#This Row],[Impact value]]=BB$14,IF(Input_table[[#This Row],[likelihood value]]=BB$13,Input_table[[#This Row],[ID2]]&amp;"-",""),"")</f>
        <v/>
      </c>
      <c r="BC38" s="37" t="str">
        <f>IF(Input_table[[#This Row],[Impact value]]=BC$14,IF(Input_table[[#This Row],[likelihood value]]=BC$13,Input_table[[#This Row],[ID2]]&amp;"-",""),"")</f>
        <v/>
      </c>
      <c r="BD38" s="37" t="str">
        <f>IF(Input_table[[#This Row],[Impact value]]=BD$14,IF(Input_table[[#This Row],[likelihood value]]=BD$13,Input_table[[#This Row],[ID2]]&amp;"-",""),"")</f>
        <v/>
      </c>
      <c r="BE38" s="37">
        <f>ROW(Input_table[[#This Row],[hazard]])-15</f>
        <v>23</v>
      </c>
      <c r="BF38" s="37"/>
    </row>
    <row r="39" spans="1:58" s="38" customFormat="1" x14ac:dyDescent="0.45">
      <c r="A39" s="29">
        <f>Input_table[[#This Row],[ID2]]</f>
        <v>24</v>
      </c>
      <c r="B39" s="30"/>
      <c r="C39" s="31"/>
      <c r="D39" s="31"/>
      <c r="E39" s="32"/>
      <c r="F39" s="33"/>
      <c r="G39" s="34"/>
      <c r="H39" s="34"/>
      <c r="I39" s="34"/>
      <c r="J39" s="34"/>
      <c r="K39" s="34"/>
      <c r="L39" s="34"/>
      <c r="M39" s="34"/>
      <c r="N39" s="34"/>
      <c r="O39" s="34"/>
      <c r="P39" s="34"/>
      <c r="Q39" s="34"/>
      <c r="R39" s="34"/>
      <c r="S39" s="35"/>
      <c r="T39" s="33"/>
      <c r="U39" s="154" t="str">
        <f>IF(VLOOKUP(Input_table[[#This Row],[ID]],Table3[#All],5)="","",VLOOKUP(Input_table[[#This Row],[ID]],Table3[#All],5))</f>
        <v/>
      </c>
      <c r="V39" s="154" t="str">
        <f>IF(VLOOKUP(Input_table[[#This Row],[ID]],Table3[#All],7)="","",VLOOKUP(Input_table[[#This Row],[ID]],Table3[#All],7))</f>
        <v/>
      </c>
      <c r="W39" s="153" t="str">
        <f>IF(Input_table[[#This Row],[Impact value]]=1,W$2,
IF(Input_table[[#This Row],[Impact value]]=2,W$3,
IF(Input_table[[#This Row],[Impact value]]=3,W$4,
IF(Input_table[[#This Row],[Impact value]]=4,W$5,
IF(Input_table[[#This Row],[Impact value]]=5,W$6,"-")))))</f>
        <v>-</v>
      </c>
      <c r="X39" s="179"/>
      <c r="Y39" s="154" t="str">
        <f>IF(Input_table[[#This Row],[Risk value]]=0,"-",VLOOKUP(Input_table[[#This Row],[Risk value]],Help!$A$191:$B$195,2))</f>
        <v>-</v>
      </c>
      <c r="Z39" s="36">
        <f>IF(Input_table[[#This Row],[Severity]]=T$2,1,
IF(Input_table[[#This Row],[Severity]]=T$3,2,
IF(Input_table[[#This Row],[Severity]]=T$4,3,
IF(Input_table[[#This Row],[Severity]]=T$5,4,
IF(Input_table[[#This Row],[Severity]]=T$6,5,0)))))</f>
        <v>0</v>
      </c>
      <c r="AA39" s="36">
        <f>IF(Input_table[[#This Row],[Coping capacity]]=V$2,1,
IF(Input_table[[#This Row],[Coping capacity]]=V$3,2,
IF(Input_table[[#This Row],[Coping capacity]]=V$4,3,
IF(Input_table[[#This Row],[Coping capacity]]=V$5,4,
IF(Input_table[[#This Row],[Coping capacity]]=V$6,5,0)))))</f>
        <v>0</v>
      </c>
      <c r="AB39" s="36">
        <f>IF(Input_table[[#This Row],[Likelihood]]=S$2,1,
IF(Input_table[[#This Row],[Likelihood]]=S$3,2,
IF(Input_table[[#This Row],[Likelihood]]=S$4,3,
IF(Input_table[[#This Row],[Likelihood]]=S$5,4,
IF(Input_table[[#This Row],[Likelihood]]=S$6,5,0)))))</f>
        <v>0</v>
      </c>
      <c r="AC39" s="36">
        <f>IF(Input_table[[#This Row],[Vulnerability]]=U$2,5,
IF(Input_table[[#This Row],[Vulnerability]]=U$3,4,
IF(Input_table[[#This Row],[Vulnerability]]=U$4,3,
IF(Input_table[[#This Row],[Vulnerability]]=U$5,2,
IF(Input_table[[#This Row],[Vulnerability]]=U$6,1,0)))))</f>
        <v>0</v>
      </c>
      <c r="AD3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3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39" s="37" t="str">
        <f>IF(Input_table[[#This Row],[Impact value]]=AF$14,IF(Input_table[[#This Row],[likelihood value]]=AF$13,Input_table[[#This Row],[ID2]]&amp;"-",""),"")</f>
        <v/>
      </c>
      <c r="AG39" s="37" t="str">
        <f>IF(Input_table[[#This Row],[Impact value]]=AG$14,IF(Input_table[[#This Row],[likelihood value]]=AG$13,Input_table[[#This Row],[ID2]]&amp;"-",""),"")</f>
        <v/>
      </c>
      <c r="AH39" s="37" t="str">
        <f>IF(Input_table[[#This Row],[Impact value]]=AH$14,IF(Input_table[[#This Row],[likelihood value]]=AH$13,Input_table[[#This Row],[ID2]]&amp;"-",""),"")</f>
        <v/>
      </c>
      <c r="AI39" s="37" t="str">
        <f>IF(Input_table[[#This Row],[Impact value]]=AI$14,IF(Input_table[[#This Row],[likelihood value]]=AI$13,Input_table[[#This Row],[ID2]]&amp;"-",""),"")</f>
        <v/>
      </c>
      <c r="AJ39" s="37" t="str">
        <f>IF(Input_table[[#This Row],[Impact value]]=AJ$14,IF(Input_table[[#This Row],[likelihood value]]=AJ$13,Input_table[[#This Row],[ID2]]&amp;"-",""),"")</f>
        <v/>
      </c>
      <c r="AK39" s="37" t="str">
        <f>IF(Input_table[[#This Row],[Impact value]]=AK$14,IF(Input_table[[#This Row],[likelihood value]]=AK$13,Input_table[[#This Row],[ID2]]&amp;"-",""),"")</f>
        <v/>
      </c>
      <c r="AL39" s="37" t="str">
        <f>IF(Input_table[[#This Row],[Impact value]]=AL$14,IF(Input_table[[#This Row],[likelihood value]]=AL$13,Input_table[[#This Row],[ID2]]&amp;"-",""),"")</f>
        <v/>
      </c>
      <c r="AM39" s="37" t="str">
        <f>IF(Input_table[[#This Row],[Impact value]]=AM$14,IF(Input_table[[#This Row],[likelihood value]]=AM$13,Input_table[[#This Row],[ID2]]&amp;"-",""),"")</f>
        <v/>
      </c>
      <c r="AN39" s="37" t="str">
        <f>IF(Input_table[[#This Row],[Impact value]]=AN$14,IF(Input_table[[#This Row],[likelihood value]]=AN$13,Input_table[[#This Row],[ID2]]&amp;"-",""),"")</f>
        <v/>
      </c>
      <c r="AO39" s="37" t="str">
        <f>IF(Input_table[[#This Row],[Impact value]]=AO$14,IF(Input_table[[#This Row],[likelihood value]]=AO$13,Input_table[[#This Row],[ID2]]&amp;"-",""),"")</f>
        <v/>
      </c>
      <c r="AP39" s="37" t="str">
        <f>IF(Input_table[[#This Row],[Impact value]]=AP$14,IF(Input_table[[#This Row],[likelihood value]]=AP$13,Input_table[[#This Row],[ID2]]&amp;"-",""),"")</f>
        <v/>
      </c>
      <c r="AQ39" s="37" t="str">
        <f>IF(Input_table[[#This Row],[Impact value]]=AQ$14,IF(Input_table[[#This Row],[likelihood value]]=AQ$13,Input_table[[#This Row],[ID2]]&amp;"-",""),"")</f>
        <v/>
      </c>
      <c r="AR39" s="37" t="str">
        <f>IF(Input_table[[#This Row],[Impact value]]=AR$14,IF(Input_table[[#This Row],[likelihood value]]=AR$13,Input_table[[#This Row],[ID2]]&amp;"-",""),"")</f>
        <v/>
      </c>
      <c r="AS39" s="37" t="str">
        <f>IF(Input_table[[#This Row],[Impact value]]=AS$14,IF(Input_table[[#This Row],[likelihood value]]=AS$13,Input_table[[#This Row],[ID2]]&amp;"-",""),"")</f>
        <v/>
      </c>
      <c r="AT39" s="37" t="str">
        <f>IF(Input_table[[#This Row],[Impact value]]=AT$14,IF(Input_table[[#This Row],[likelihood value]]=AT$13,Input_table[[#This Row],[ID2]]&amp;"-",""),"")</f>
        <v/>
      </c>
      <c r="AU39" s="37" t="str">
        <f>IF(Input_table[[#This Row],[Impact value]]=AU$14,IF(Input_table[[#This Row],[likelihood value]]=AU$13,Input_table[[#This Row],[ID2]]&amp;"-",""),"")</f>
        <v/>
      </c>
      <c r="AV39" s="37" t="str">
        <f>IF(Input_table[[#This Row],[Impact value]]=AV$14,IF(Input_table[[#This Row],[likelihood value]]=AV$13,Input_table[[#This Row],[ID2]]&amp;"-",""),"")</f>
        <v/>
      </c>
      <c r="AW39" s="37" t="str">
        <f>IF(Input_table[[#This Row],[Impact value]]=AW$14,IF(Input_table[[#This Row],[likelihood value]]=AW$13,Input_table[[#This Row],[ID2]]&amp;"-",""),"")</f>
        <v/>
      </c>
      <c r="AX39" s="37" t="str">
        <f>IF(Input_table[[#This Row],[Impact value]]=AX$14,IF(Input_table[[#This Row],[likelihood value]]=AX$13,Input_table[[#This Row],[ID2]]&amp;"-",""),"")</f>
        <v/>
      </c>
      <c r="AY39" s="37" t="str">
        <f>IF(Input_table[[#This Row],[Impact value]]=AY$14,IF(Input_table[[#This Row],[likelihood value]]=AY$13,Input_table[[#This Row],[ID2]]&amp;"-",""),"")</f>
        <v/>
      </c>
      <c r="AZ39" s="37" t="str">
        <f>IF(Input_table[[#This Row],[Impact value]]=AZ$14,IF(Input_table[[#This Row],[likelihood value]]=AZ$13,Input_table[[#This Row],[ID2]]&amp;"-",""),"")</f>
        <v/>
      </c>
      <c r="BA39" s="37" t="str">
        <f>IF(Input_table[[#This Row],[Impact value]]=BA$14,IF(Input_table[[#This Row],[likelihood value]]=BA$13,Input_table[[#This Row],[ID2]]&amp;"-",""),"")</f>
        <v/>
      </c>
      <c r="BB39" s="37" t="str">
        <f>IF(Input_table[[#This Row],[Impact value]]=BB$14,IF(Input_table[[#This Row],[likelihood value]]=BB$13,Input_table[[#This Row],[ID2]]&amp;"-",""),"")</f>
        <v/>
      </c>
      <c r="BC39" s="37" t="str">
        <f>IF(Input_table[[#This Row],[Impact value]]=BC$14,IF(Input_table[[#This Row],[likelihood value]]=BC$13,Input_table[[#This Row],[ID2]]&amp;"-",""),"")</f>
        <v/>
      </c>
      <c r="BD39" s="37" t="str">
        <f>IF(Input_table[[#This Row],[Impact value]]=BD$14,IF(Input_table[[#This Row],[likelihood value]]=BD$13,Input_table[[#This Row],[ID2]]&amp;"-",""),"")</f>
        <v/>
      </c>
      <c r="BE39" s="37">
        <f>ROW(Input_table[[#This Row],[hazard]])-15</f>
        <v>24</v>
      </c>
      <c r="BF39" s="37"/>
    </row>
    <row r="40" spans="1:58" s="38" customFormat="1" x14ac:dyDescent="0.45">
      <c r="A40" s="29">
        <f>Input_table[[#This Row],[ID2]]</f>
        <v>25</v>
      </c>
      <c r="B40" s="30"/>
      <c r="C40" s="31"/>
      <c r="D40" s="31"/>
      <c r="E40" s="32"/>
      <c r="F40" s="33"/>
      <c r="G40" s="34"/>
      <c r="H40" s="34"/>
      <c r="I40" s="34"/>
      <c r="J40" s="34"/>
      <c r="K40" s="34"/>
      <c r="L40" s="34"/>
      <c r="M40" s="34"/>
      <c r="N40" s="34"/>
      <c r="O40" s="34"/>
      <c r="P40" s="34"/>
      <c r="Q40" s="34"/>
      <c r="R40" s="34"/>
      <c r="S40" s="35"/>
      <c r="T40" s="33"/>
      <c r="U40" s="154" t="str">
        <f>IF(VLOOKUP(Input_table[[#This Row],[ID]],Table3[#All],5)="","",VLOOKUP(Input_table[[#This Row],[ID]],Table3[#All],5))</f>
        <v/>
      </c>
      <c r="V40" s="154" t="str">
        <f>IF(VLOOKUP(Input_table[[#This Row],[ID]],Table3[#All],7)="","",VLOOKUP(Input_table[[#This Row],[ID]],Table3[#All],7))</f>
        <v/>
      </c>
      <c r="W40" s="153" t="str">
        <f>IF(Input_table[[#This Row],[Impact value]]=1,W$2,
IF(Input_table[[#This Row],[Impact value]]=2,W$3,
IF(Input_table[[#This Row],[Impact value]]=3,W$4,
IF(Input_table[[#This Row],[Impact value]]=4,W$5,
IF(Input_table[[#This Row],[Impact value]]=5,W$6,"-")))))</f>
        <v>-</v>
      </c>
      <c r="X40" s="179"/>
      <c r="Y40" s="154" t="str">
        <f>IF(Input_table[[#This Row],[Risk value]]=0,"-",VLOOKUP(Input_table[[#This Row],[Risk value]],Help!$A$191:$B$195,2))</f>
        <v>-</v>
      </c>
      <c r="Z40" s="36">
        <f>IF(Input_table[[#This Row],[Severity]]=T$2,1,
IF(Input_table[[#This Row],[Severity]]=T$3,2,
IF(Input_table[[#This Row],[Severity]]=T$4,3,
IF(Input_table[[#This Row],[Severity]]=T$5,4,
IF(Input_table[[#This Row],[Severity]]=T$6,5,0)))))</f>
        <v>0</v>
      </c>
      <c r="AA40" s="36">
        <f>IF(Input_table[[#This Row],[Coping capacity]]=V$2,1,
IF(Input_table[[#This Row],[Coping capacity]]=V$3,2,
IF(Input_table[[#This Row],[Coping capacity]]=V$4,3,
IF(Input_table[[#This Row],[Coping capacity]]=V$5,4,
IF(Input_table[[#This Row],[Coping capacity]]=V$6,5,0)))))</f>
        <v>0</v>
      </c>
      <c r="AB40" s="36">
        <f>IF(Input_table[[#This Row],[Likelihood]]=S$2,1,
IF(Input_table[[#This Row],[Likelihood]]=S$3,2,
IF(Input_table[[#This Row],[Likelihood]]=S$4,3,
IF(Input_table[[#This Row],[Likelihood]]=S$5,4,
IF(Input_table[[#This Row],[Likelihood]]=S$6,5,0)))))</f>
        <v>0</v>
      </c>
      <c r="AC40" s="36">
        <f>IF(Input_table[[#This Row],[Vulnerability]]=U$2,5,
IF(Input_table[[#This Row],[Vulnerability]]=U$3,4,
IF(Input_table[[#This Row],[Vulnerability]]=U$4,3,
IF(Input_table[[#This Row],[Vulnerability]]=U$5,2,
IF(Input_table[[#This Row],[Vulnerability]]=U$6,1,0)))))</f>
        <v>0</v>
      </c>
      <c r="AD4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0" s="37" t="str">
        <f>IF(Input_table[[#This Row],[Impact value]]=AF$14,IF(Input_table[[#This Row],[likelihood value]]=AF$13,Input_table[[#This Row],[ID2]]&amp;"-",""),"")</f>
        <v/>
      </c>
      <c r="AG40" s="37" t="str">
        <f>IF(Input_table[[#This Row],[Impact value]]=AG$14,IF(Input_table[[#This Row],[likelihood value]]=AG$13,Input_table[[#This Row],[ID2]]&amp;"-",""),"")</f>
        <v/>
      </c>
      <c r="AH40" s="37" t="str">
        <f>IF(Input_table[[#This Row],[Impact value]]=AH$14,IF(Input_table[[#This Row],[likelihood value]]=AH$13,Input_table[[#This Row],[ID2]]&amp;"-",""),"")</f>
        <v/>
      </c>
      <c r="AI40" s="37" t="str">
        <f>IF(Input_table[[#This Row],[Impact value]]=AI$14,IF(Input_table[[#This Row],[likelihood value]]=AI$13,Input_table[[#This Row],[ID2]]&amp;"-",""),"")</f>
        <v/>
      </c>
      <c r="AJ40" s="37" t="str">
        <f>IF(Input_table[[#This Row],[Impact value]]=AJ$14,IF(Input_table[[#This Row],[likelihood value]]=AJ$13,Input_table[[#This Row],[ID2]]&amp;"-",""),"")</f>
        <v/>
      </c>
      <c r="AK40" s="37" t="str">
        <f>IF(Input_table[[#This Row],[Impact value]]=AK$14,IF(Input_table[[#This Row],[likelihood value]]=AK$13,Input_table[[#This Row],[ID2]]&amp;"-",""),"")</f>
        <v/>
      </c>
      <c r="AL40" s="37" t="str">
        <f>IF(Input_table[[#This Row],[Impact value]]=AL$14,IF(Input_table[[#This Row],[likelihood value]]=AL$13,Input_table[[#This Row],[ID2]]&amp;"-",""),"")</f>
        <v/>
      </c>
      <c r="AM40" s="37" t="str">
        <f>IF(Input_table[[#This Row],[Impact value]]=AM$14,IF(Input_table[[#This Row],[likelihood value]]=AM$13,Input_table[[#This Row],[ID2]]&amp;"-",""),"")</f>
        <v/>
      </c>
      <c r="AN40" s="37" t="str">
        <f>IF(Input_table[[#This Row],[Impact value]]=AN$14,IF(Input_table[[#This Row],[likelihood value]]=AN$13,Input_table[[#This Row],[ID2]]&amp;"-",""),"")</f>
        <v/>
      </c>
      <c r="AO40" s="37" t="str">
        <f>IF(Input_table[[#This Row],[Impact value]]=AO$14,IF(Input_table[[#This Row],[likelihood value]]=AO$13,Input_table[[#This Row],[ID2]]&amp;"-",""),"")</f>
        <v/>
      </c>
      <c r="AP40" s="37" t="str">
        <f>IF(Input_table[[#This Row],[Impact value]]=AP$14,IF(Input_table[[#This Row],[likelihood value]]=AP$13,Input_table[[#This Row],[ID2]]&amp;"-",""),"")</f>
        <v/>
      </c>
      <c r="AQ40" s="37" t="str">
        <f>IF(Input_table[[#This Row],[Impact value]]=AQ$14,IF(Input_table[[#This Row],[likelihood value]]=AQ$13,Input_table[[#This Row],[ID2]]&amp;"-",""),"")</f>
        <v/>
      </c>
      <c r="AR40" s="37" t="str">
        <f>IF(Input_table[[#This Row],[Impact value]]=AR$14,IF(Input_table[[#This Row],[likelihood value]]=AR$13,Input_table[[#This Row],[ID2]]&amp;"-",""),"")</f>
        <v/>
      </c>
      <c r="AS40" s="37" t="str">
        <f>IF(Input_table[[#This Row],[Impact value]]=AS$14,IF(Input_table[[#This Row],[likelihood value]]=AS$13,Input_table[[#This Row],[ID2]]&amp;"-",""),"")</f>
        <v/>
      </c>
      <c r="AT40" s="37" t="str">
        <f>IF(Input_table[[#This Row],[Impact value]]=AT$14,IF(Input_table[[#This Row],[likelihood value]]=AT$13,Input_table[[#This Row],[ID2]]&amp;"-",""),"")</f>
        <v/>
      </c>
      <c r="AU40" s="37" t="str">
        <f>IF(Input_table[[#This Row],[Impact value]]=AU$14,IF(Input_table[[#This Row],[likelihood value]]=AU$13,Input_table[[#This Row],[ID2]]&amp;"-",""),"")</f>
        <v/>
      </c>
      <c r="AV40" s="37" t="str">
        <f>IF(Input_table[[#This Row],[Impact value]]=AV$14,IF(Input_table[[#This Row],[likelihood value]]=AV$13,Input_table[[#This Row],[ID2]]&amp;"-",""),"")</f>
        <v/>
      </c>
      <c r="AW40" s="37" t="str">
        <f>IF(Input_table[[#This Row],[Impact value]]=AW$14,IF(Input_table[[#This Row],[likelihood value]]=AW$13,Input_table[[#This Row],[ID2]]&amp;"-",""),"")</f>
        <v/>
      </c>
      <c r="AX40" s="37" t="str">
        <f>IF(Input_table[[#This Row],[Impact value]]=AX$14,IF(Input_table[[#This Row],[likelihood value]]=AX$13,Input_table[[#This Row],[ID2]]&amp;"-",""),"")</f>
        <v/>
      </c>
      <c r="AY40" s="37" t="str">
        <f>IF(Input_table[[#This Row],[Impact value]]=AY$14,IF(Input_table[[#This Row],[likelihood value]]=AY$13,Input_table[[#This Row],[ID2]]&amp;"-",""),"")</f>
        <v/>
      </c>
      <c r="AZ40" s="37" t="str">
        <f>IF(Input_table[[#This Row],[Impact value]]=AZ$14,IF(Input_table[[#This Row],[likelihood value]]=AZ$13,Input_table[[#This Row],[ID2]]&amp;"-",""),"")</f>
        <v/>
      </c>
      <c r="BA40" s="37" t="str">
        <f>IF(Input_table[[#This Row],[Impact value]]=BA$14,IF(Input_table[[#This Row],[likelihood value]]=BA$13,Input_table[[#This Row],[ID2]]&amp;"-",""),"")</f>
        <v/>
      </c>
      <c r="BB40" s="37" t="str">
        <f>IF(Input_table[[#This Row],[Impact value]]=BB$14,IF(Input_table[[#This Row],[likelihood value]]=BB$13,Input_table[[#This Row],[ID2]]&amp;"-",""),"")</f>
        <v/>
      </c>
      <c r="BC40" s="37" t="str">
        <f>IF(Input_table[[#This Row],[Impact value]]=BC$14,IF(Input_table[[#This Row],[likelihood value]]=BC$13,Input_table[[#This Row],[ID2]]&amp;"-",""),"")</f>
        <v/>
      </c>
      <c r="BD40" s="37" t="str">
        <f>IF(Input_table[[#This Row],[Impact value]]=BD$14,IF(Input_table[[#This Row],[likelihood value]]=BD$13,Input_table[[#This Row],[ID2]]&amp;"-",""),"")</f>
        <v/>
      </c>
      <c r="BE40" s="37">
        <f>ROW(Input_table[[#This Row],[hazard]])-15</f>
        <v>25</v>
      </c>
      <c r="BF40" s="37"/>
    </row>
    <row r="41" spans="1:58" s="38" customFormat="1" x14ac:dyDescent="0.45">
      <c r="A41" s="29">
        <f>Input_table[[#This Row],[ID2]]</f>
        <v>26</v>
      </c>
      <c r="B41" s="30"/>
      <c r="C41" s="31"/>
      <c r="D41" s="31"/>
      <c r="E41" s="32"/>
      <c r="F41" s="33"/>
      <c r="G41" s="34"/>
      <c r="H41" s="34"/>
      <c r="I41" s="34"/>
      <c r="J41" s="34"/>
      <c r="K41" s="34"/>
      <c r="L41" s="34"/>
      <c r="M41" s="34"/>
      <c r="N41" s="34"/>
      <c r="O41" s="34"/>
      <c r="P41" s="34"/>
      <c r="Q41" s="34"/>
      <c r="R41" s="34"/>
      <c r="S41" s="35"/>
      <c r="T41" s="33"/>
      <c r="U41" s="154" t="str">
        <f>IF(VLOOKUP(Input_table[[#This Row],[ID]],Table3[#All],5)="","",VLOOKUP(Input_table[[#This Row],[ID]],Table3[#All],5))</f>
        <v/>
      </c>
      <c r="V41" s="154" t="str">
        <f>IF(VLOOKUP(Input_table[[#This Row],[ID]],Table3[#All],7)="","",VLOOKUP(Input_table[[#This Row],[ID]],Table3[#All],7))</f>
        <v/>
      </c>
      <c r="W41" s="153" t="str">
        <f>IF(Input_table[[#This Row],[Impact value]]=1,W$2,
IF(Input_table[[#This Row],[Impact value]]=2,W$3,
IF(Input_table[[#This Row],[Impact value]]=3,W$4,
IF(Input_table[[#This Row],[Impact value]]=4,W$5,
IF(Input_table[[#This Row],[Impact value]]=5,W$6,"-")))))</f>
        <v>-</v>
      </c>
      <c r="X41" s="179"/>
      <c r="Y41" s="154" t="str">
        <f>IF(Input_table[[#This Row],[Risk value]]=0,"-",VLOOKUP(Input_table[[#This Row],[Risk value]],Help!$A$191:$B$195,2))</f>
        <v>-</v>
      </c>
      <c r="Z41" s="36">
        <f>IF(Input_table[[#This Row],[Severity]]=T$2,1,
IF(Input_table[[#This Row],[Severity]]=T$3,2,
IF(Input_table[[#This Row],[Severity]]=T$4,3,
IF(Input_table[[#This Row],[Severity]]=T$5,4,
IF(Input_table[[#This Row],[Severity]]=T$6,5,0)))))</f>
        <v>0</v>
      </c>
      <c r="AA41" s="36">
        <f>IF(Input_table[[#This Row],[Coping capacity]]=V$2,1,
IF(Input_table[[#This Row],[Coping capacity]]=V$3,2,
IF(Input_table[[#This Row],[Coping capacity]]=V$4,3,
IF(Input_table[[#This Row],[Coping capacity]]=V$5,4,
IF(Input_table[[#This Row],[Coping capacity]]=V$6,5,0)))))</f>
        <v>0</v>
      </c>
      <c r="AB41" s="36">
        <f>IF(Input_table[[#This Row],[Likelihood]]=S$2,1,
IF(Input_table[[#This Row],[Likelihood]]=S$3,2,
IF(Input_table[[#This Row],[Likelihood]]=S$4,3,
IF(Input_table[[#This Row],[Likelihood]]=S$5,4,
IF(Input_table[[#This Row],[Likelihood]]=S$6,5,0)))))</f>
        <v>0</v>
      </c>
      <c r="AC41" s="36">
        <f>IF(Input_table[[#This Row],[Vulnerability]]=U$2,5,
IF(Input_table[[#This Row],[Vulnerability]]=U$3,4,
IF(Input_table[[#This Row],[Vulnerability]]=U$4,3,
IF(Input_table[[#This Row],[Vulnerability]]=U$5,2,
IF(Input_table[[#This Row],[Vulnerability]]=U$6,1,0)))))</f>
        <v>0</v>
      </c>
      <c r="AD4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1" s="37" t="str">
        <f>IF(Input_table[[#This Row],[Impact value]]=AF$14,IF(Input_table[[#This Row],[likelihood value]]=AF$13,Input_table[[#This Row],[ID2]]&amp;"-",""),"")</f>
        <v/>
      </c>
      <c r="AG41" s="37" t="str">
        <f>IF(Input_table[[#This Row],[Impact value]]=AG$14,IF(Input_table[[#This Row],[likelihood value]]=AG$13,Input_table[[#This Row],[ID2]]&amp;"-",""),"")</f>
        <v/>
      </c>
      <c r="AH41" s="37" t="str">
        <f>IF(Input_table[[#This Row],[Impact value]]=AH$14,IF(Input_table[[#This Row],[likelihood value]]=AH$13,Input_table[[#This Row],[ID2]]&amp;"-",""),"")</f>
        <v/>
      </c>
      <c r="AI41" s="37" t="str">
        <f>IF(Input_table[[#This Row],[Impact value]]=AI$14,IF(Input_table[[#This Row],[likelihood value]]=AI$13,Input_table[[#This Row],[ID2]]&amp;"-",""),"")</f>
        <v/>
      </c>
      <c r="AJ41" s="37" t="str">
        <f>IF(Input_table[[#This Row],[Impact value]]=AJ$14,IF(Input_table[[#This Row],[likelihood value]]=AJ$13,Input_table[[#This Row],[ID2]]&amp;"-",""),"")</f>
        <v/>
      </c>
      <c r="AK41" s="37" t="str">
        <f>IF(Input_table[[#This Row],[Impact value]]=AK$14,IF(Input_table[[#This Row],[likelihood value]]=AK$13,Input_table[[#This Row],[ID2]]&amp;"-",""),"")</f>
        <v/>
      </c>
      <c r="AL41" s="37" t="str">
        <f>IF(Input_table[[#This Row],[Impact value]]=AL$14,IF(Input_table[[#This Row],[likelihood value]]=AL$13,Input_table[[#This Row],[ID2]]&amp;"-",""),"")</f>
        <v/>
      </c>
      <c r="AM41" s="37" t="str">
        <f>IF(Input_table[[#This Row],[Impact value]]=AM$14,IF(Input_table[[#This Row],[likelihood value]]=AM$13,Input_table[[#This Row],[ID2]]&amp;"-",""),"")</f>
        <v/>
      </c>
      <c r="AN41" s="37" t="str">
        <f>IF(Input_table[[#This Row],[Impact value]]=AN$14,IF(Input_table[[#This Row],[likelihood value]]=AN$13,Input_table[[#This Row],[ID2]]&amp;"-",""),"")</f>
        <v/>
      </c>
      <c r="AO41" s="37" t="str">
        <f>IF(Input_table[[#This Row],[Impact value]]=AO$14,IF(Input_table[[#This Row],[likelihood value]]=AO$13,Input_table[[#This Row],[ID2]]&amp;"-",""),"")</f>
        <v/>
      </c>
      <c r="AP41" s="37" t="str">
        <f>IF(Input_table[[#This Row],[Impact value]]=AP$14,IF(Input_table[[#This Row],[likelihood value]]=AP$13,Input_table[[#This Row],[ID2]]&amp;"-",""),"")</f>
        <v/>
      </c>
      <c r="AQ41" s="37" t="str">
        <f>IF(Input_table[[#This Row],[Impact value]]=AQ$14,IF(Input_table[[#This Row],[likelihood value]]=AQ$13,Input_table[[#This Row],[ID2]]&amp;"-",""),"")</f>
        <v/>
      </c>
      <c r="AR41" s="37" t="str">
        <f>IF(Input_table[[#This Row],[Impact value]]=AR$14,IF(Input_table[[#This Row],[likelihood value]]=AR$13,Input_table[[#This Row],[ID2]]&amp;"-",""),"")</f>
        <v/>
      </c>
      <c r="AS41" s="37" t="str">
        <f>IF(Input_table[[#This Row],[Impact value]]=AS$14,IF(Input_table[[#This Row],[likelihood value]]=AS$13,Input_table[[#This Row],[ID2]]&amp;"-",""),"")</f>
        <v/>
      </c>
      <c r="AT41" s="37" t="str">
        <f>IF(Input_table[[#This Row],[Impact value]]=AT$14,IF(Input_table[[#This Row],[likelihood value]]=AT$13,Input_table[[#This Row],[ID2]]&amp;"-",""),"")</f>
        <v/>
      </c>
      <c r="AU41" s="37" t="str">
        <f>IF(Input_table[[#This Row],[Impact value]]=AU$14,IF(Input_table[[#This Row],[likelihood value]]=AU$13,Input_table[[#This Row],[ID2]]&amp;"-",""),"")</f>
        <v/>
      </c>
      <c r="AV41" s="37" t="str">
        <f>IF(Input_table[[#This Row],[Impact value]]=AV$14,IF(Input_table[[#This Row],[likelihood value]]=AV$13,Input_table[[#This Row],[ID2]]&amp;"-",""),"")</f>
        <v/>
      </c>
      <c r="AW41" s="37" t="str">
        <f>IF(Input_table[[#This Row],[Impact value]]=AW$14,IF(Input_table[[#This Row],[likelihood value]]=AW$13,Input_table[[#This Row],[ID2]]&amp;"-",""),"")</f>
        <v/>
      </c>
      <c r="AX41" s="37" t="str">
        <f>IF(Input_table[[#This Row],[Impact value]]=AX$14,IF(Input_table[[#This Row],[likelihood value]]=AX$13,Input_table[[#This Row],[ID2]]&amp;"-",""),"")</f>
        <v/>
      </c>
      <c r="AY41" s="37" t="str">
        <f>IF(Input_table[[#This Row],[Impact value]]=AY$14,IF(Input_table[[#This Row],[likelihood value]]=AY$13,Input_table[[#This Row],[ID2]]&amp;"-",""),"")</f>
        <v/>
      </c>
      <c r="AZ41" s="37" t="str">
        <f>IF(Input_table[[#This Row],[Impact value]]=AZ$14,IF(Input_table[[#This Row],[likelihood value]]=AZ$13,Input_table[[#This Row],[ID2]]&amp;"-",""),"")</f>
        <v/>
      </c>
      <c r="BA41" s="37" t="str">
        <f>IF(Input_table[[#This Row],[Impact value]]=BA$14,IF(Input_table[[#This Row],[likelihood value]]=BA$13,Input_table[[#This Row],[ID2]]&amp;"-",""),"")</f>
        <v/>
      </c>
      <c r="BB41" s="37" t="str">
        <f>IF(Input_table[[#This Row],[Impact value]]=BB$14,IF(Input_table[[#This Row],[likelihood value]]=BB$13,Input_table[[#This Row],[ID2]]&amp;"-",""),"")</f>
        <v/>
      </c>
      <c r="BC41" s="37" t="str">
        <f>IF(Input_table[[#This Row],[Impact value]]=BC$14,IF(Input_table[[#This Row],[likelihood value]]=BC$13,Input_table[[#This Row],[ID2]]&amp;"-",""),"")</f>
        <v/>
      </c>
      <c r="BD41" s="37" t="str">
        <f>IF(Input_table[[#This Row],[Impact value]]=BD$14,IF(Input_table[[#This Row],[likelihood value]]=BD$13,Input_table[[#This Row],[ID2]]&amp;"-",""),"")</f>
        <v/>
      </c>
      <c r="BE41" s="37">
        <f>ROW(Input_table[[#This Row],[hazard]])-15</f>
        <v>26</v>
      </c>
      <c r="BF41" s="37"/>
    </row>
    <row r="42" spans="1:58" s="38" customFormat="1" x14ac:dyDescent="0.45">
      <c r="A42" s="29">
        <f>Input_table[[#This Row],[ID2]]</f>
        <v>27</v>
      </c>
      <c r="B42" s="30"/>
      <c r="C42" s="31"/>
      <c r="D42" s="31"/>
      <c r="E42" s="32"/>
      <c r="F42" s="33"/>
      <c r="G42" s="34"/>
      <c r="H42" s="34"/>
      <c r="I42" s="34"/>
      <c r="J42" s="34"/>
      <c r="K42" s="34"/>
      <c r="L42" s="34"/>
      <c r="M42" s="34"/>
      <c r="N42" s="34"/>
      <c r="O42" s="34"/>
      <c r="P42" s="34"/>
      <c r="Q42" s="34"/>
      <c r="R42" s="34"/>
      <c r="S42" s="35"/>
      <c r="T42" s="33"/>
      <c r="U42" s="154" t="str">
        <f>IF(VLOOKUP(Input_table[[#This Row],[ID]],Table3[#All],5)="","",VLOOKUP(Input_table[[#This Row],[ID]],Table3[#All],5))</f>
        <v/>
      </c>
      <c r="V42" s="154" t="str">
        <f>IF(VLOOKUP(Input_table[[#This Row],[ID]],Table3[#All],7)="","",VLOOKUP(Input_table[[#This Row],[ID]],Table3[#All],7))</f>
        <v/>
      </c>
      <c r="W42" s="153" t="str">
        <f>IF(Input_table[[#This Row],[Impact value]]=1,W$2,
IF(Input_table[[#This Row],[Impact value]]=2,W$3,
IF(Input_table[[#This Row],[Impact value]]=3,W$4,
IF(Input_table[[#This Row],[Impact value]]=4,W$5,
IF(Input_table[[#This Row],[Impact value]]=5,W$6,"-")))))</f>
        <v>-</v>
      </c>
      <c r="X42" s="179"/>
      <c r="Y42" s="154" t="str">
        <f>IF(Input_table[[#This Row],[Risk value]]=0,"-",VLOOKUP(Input_table[[#This Row],[Risk value]],Help!$A$191:$B$195,2))</f>
        <v>-</v>
      </c>
      <c r="Z42" s="36">
        <f>IF(Input_table[[#This Row],[Severity]]=T$2,1,
IF(Input_table[[#This Row],[Severity]]=T$3,2,
IF(Input_table[[#This Row],[Severity]]=T$4,3,
IF(Input_table[[#This Row],[Severity]]=T$5,4,
IF(Input_table[[#This Row],[Severity]]=T$6,5,0)))))</f>
        <v>0</v>
      </c>
      <c r="AA42" s="36">
        <f>IF(Input_table[[#This Row],[Coping capacity]]=V$2,1,
IF(Input_table[[#This Row],[Coping capacity]]=V$3,2,
IF(Input_table[[#This Row],[Coping capacity]]=V$4,3,
IF(Input_table[[#This Row],[Coping capacity]]=V$5,4,
IF(Input_table[[#This Row],[Coping capacity]]=V$6,5,0)))))</f>
        <v>0</v>
      </c>
      <c r="AB42" s="36">
        <f>IF(Input_table[[#This Row],[Likelihood]]=S$2,1,
IF(Input_table[[#This Row],[Likelihood]]=S$3,2,
IF(Input_table[[#This Row],[Likelihood]]=S$4,3,
IF(Input_table[[#This Row],[Likelihood]]=S$5,4,
IF(Input_table[[#This Row],[Likelihood]]=S$6,5,0)))))</f>
        <v>0</v>
      </c>
      <c r="AC42" s="36">
        <f>IF(Input_table[[#This Row],[Vulnerability]]=U$2,5,
IF(Input_table[[#This Row],[Vulnerability]]=U$3,4,
IF(Input_table[[#This Row],[Vulnerability]]=U$4,3,
IF(Input_table[[#This Row],[Vulnerability]]=U$5,2,
IF(Input_table[[#This Row],[Vulnerability]]=U$6,1,0)))))</f>
        <v>0</v>
      </c>
      <c r="AD4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2" s="37" t="str">
        <f>IF(Input_table[[#This Row],[Impact value]]=AF$14,IF(Input_table[[#This Row],[likelihood value]]=AF$13,Input_table[[#This Row],[ID2]]&amp;"-",""),"")</f>
        <v/>
      </c>
      <c r="AG42" s="37" t="str">
        <f>IF(Input_table[[#This Row],[Impact value]]=AG$14,IF(Input_table[[#This Row],[likelihood value]]=AG$13,Input_table[[#This Row],[ID2]]&amp;"-",""),"")</f>
        <v/>
      </c>
      <c r="AH42" s="37" t="str">
        <f>IF(Input_table[[#This Row],[Impact value]]=AH$14,IF(Input_table[[#This Row],[likelihood value]]=AH$13,Input_table[[#This Row],[ID2]]&amp;"-",""),"")</f>
        <v/>
      </c>
      <c r="AI42" s="37" t="str">
        <f>IF(Input_table[[#This Row],[Impact value]]=AI$14,IF(Input_table[[#This Row],[likelihood value]]=AI$13,Input_table[[#This Row],[ID2]]&amp;"-",""),"")</f>
        <v/>
      </c>
      <c r="AJ42" s="37" t="str">
        <f>IF(Input_table[[#This Row],[Impact value]]=AJ$14,IF(Input_table[[#This Row],[likelihood value]]=AJ$13,Input_table[[#This Row],[ID2]]&amp;"-",""),"")</f>
        <v/>
      </c>
      <c r="AK42" s="37" t="str">
        <f>IF(Input_table[[#This Row],[Impact value]]=AK$14,IF(Input_table[[#This Row],[likelihood value]]=AK$13,Input_table[[#This Row],[ID2]]&amp;"-",""),"")</f>
        <v/>
      </c>
      <c r="AL42" s="37" t="str">
        <f>IF(Input_table[[#This Row],[Impact value]]=AL$14,IF(Input_table[[#This Row],[likelihood value]]=AL$13,Input_table[[#This Row],[ID2]]&amp;"-",""),"")</f>
        <v/>
      </c>
      <c r="AM42" s="37" t="str">
        <f>IF(Input_table[[#This Row],[Impact value]]=AM$14,IF(Input_table[[#This Row],[likelihood value]]=AM$13,Input_table[[#This Row],[ID2]]&amp;"-",""),"")</f>
        <v/>
      </c>
      <c r="AN42" s="37" t="str">
        <f>IF(Input_table[[#This Row],[Impact value]]=AN$14,IF(Input_table[[#This Row],[likelihood value]]=AN$13,Input_table[[#This Row],[ID2]]&amp;"-",""),"")</f>
        <v/>
      </c>
      <c r="AO42" s="37" t="str">
        <f>IF(Input_table[[#This Row],[Impact value]]=AO$14,IF(Input_table[[#This Row],[likelihood value]]=AO$13,Input_table[[#This Row],[ID2]]&amp;"-",""),"")</f>
        <v/>
      </c>
      <c r="AP42" s="37" t="str">
        <f>IF(Input_table[[#This Row],[Impact value]]=AP$14,IF(Input_table[[#This Row],[likelihood value]]=AP$13,Input_table[[#This Row],[ID2]]&amp;"-",""),"")</f>
        <v/>
      </c>
      <c r="AQ42" s="37" t="str">
        <f>IF(Input_table[[#This Row],[Impact value]]=AQ$14,IF(Input_table[[#This Row],[likelihood value]]=AQ$13,Input_table[[#This Row],[ID2]]&amp;"-",""),"")</f>
        <v/>
      </c>
      <c r="AR42" s="37" t="str">
        <f>IF(Input_table[[#This Row],[Impact value]]=AR$14,IF(Input_table[[#This Row],[likelihood value]]=AR$13,Input_table[[#This Row],[ID2]]&amp;"-",""),"")</f>
        <v/>
      </c>
      <c r="AS42" s="37" t="str">
        <f>IF(Input_table[[#This Row],[Impact value]]=AS$14,IF(Input_table[[#This Row],[likelihood value]]=AS$13,Input_table[[#This Row],[ID2]]&amp;"-",""),"")</f>
        <v/>
      </c>
      <c r="AT42" s="37" t="str">
        <f>IF(Input_table[[#This Row],[Impact value]]=AT$14,IF(Input_table[[#This Row],[likelihood value]]=AT$13,Input_table[[#This Row],[ID2]]&amp;"-",""),"")</f>
        <v/>
      </c>
      <c r="AU42" s="37" t="str">
        <f>IF(Input_table[[#This Row],[Impact value]]=AU$14,IF(Input_table[[#This Row],[likelihood value]]=AU$13,Input_table[[#This Row],[ID2]]&amp;"-",""),"")</f>
        <v/>
      </c>
      <c r="AV42" s="37" t="str">
        <f>IF(Input_table[[#This Row],[Impact value]]=AV$14,IF(Input_table[[#This Row],[likelihood value]]=AV$13,Input_table[[#This Row],[ID2]]&amp;"-",""),"")</f>
        <v/>
      </c>
      <c r="AW42" s="37" t="str">
        <f>IF(Input_table[[#This Row],[Impact value]]=AW$14,IF(Input_table[[#This Row],[likelihood value]]=AW$13,Input_table[[#This Row],[ID2]]&amp;"-",""),"")</f>
        <v/>
      </c>
      <c r="AX42" s="37" t="str">
        <f>IF(Input_table[[#This Row],[Impact value]]=AX$14,IF(Input_table[[#This Row],[likelihood value]]=AX$13,Input_table[[#This Row],[ID2]]&amp;"-",""),"")</f>
        <v/>
      </c>
      <c r="AY42" s="37" t="str">
        <f>IF(Input_table[[#This Row],[Impact value]]=AY$14,IF(Input_table[[#This Row],[likelihood value]]=AY$13,Input_table[[#This Row],[ID2]]&amp;"-",""),"")</f>
        <v/>
      </c>
      <c r="AZ42" s="37" t="str">
        <f>IF(Input_table[[#This Row],[Impact value]]=AZ$14,IF(Input_table[[#This Row],[likelihood value]]=AZ$13,Input_table[[#This Row],[ID2]]&amp;"-",""),"")</f>
        <v/>
      </c>
      <c r="BA42" s="37" t="str">
        <f>IF(Input_table[[#This Row],[Impact value]]=BA$14,IF(Input_table[[#This Row],[likelihood value]]=BA$13,Input_table[[#This Row],[ID2]]&amp;"-",""),"")</f>
        <v/>
      </c>
      <c r="BB42" s="37" t="str">
        <f>IF(Input_table[[#This Row],[Impact value]]=BB$14,IF(Input_table[[#This Row],[likelihood value]]=BB$13,Input_table[[#This Row],[ID2]]&amp;"-",""),"")</f>
        <v/>
      </c>
      <c r="BC42" s="37" t="str">
        <f>IF(Input_table[[#This Row],[Impact value]]=BC$14,IF(Input_table[[#This Row],[likelihood value]]=BC$13,Input_table[[#This Row],[ID2]]&amp;"-",""),"")</f>
        <v/>
      </c>
      <c r="BD42" s="37" t="str">
        <f>IF(Input_table[[#This Row],[Impact value]]=BD$14,IF(Input_table[[#This Row],[likelihood value]]=BD$13,Input_table[[#This Row],[ID2]]&amp;"-",""),"")</f>
        <v/>
      </c>
      <c r="BE42" s="37">
        <f>ROW(Input_table[[#This Row],[hazard]])-15</f>
        <v>27</v>
      </c>
      <c r="BF42" s="37"/>
    </row>
    <row r="43" spans="1:58" s="38" customFormat="1" x14ac:dyDescent="0.45">
      <c r="A43" s="29">
        <f>Input_table[[#This Row],[ID2]]</f>
        <v>28</v>
      </c>
      <c r="B43" s="30"/>
      <c r="C43" s="31"/>
      <c r="D43" s="31"/>
      <c r="E43" s="32"/>
      <c r="F43" s="33"/>
      <c r="G43" s="34"/>
      <c r="H43" s="34"/>
      <c r="I43" s="34"/>
      <c r="J43" s="34"/>
      <c r="K43" s="34"/>
      <c r="L43" s="34"/>
      <c r="M43" s="34"/>
      <c r="N43" s="34"/>
      <c r="O43" s="34"/>
      <c r="P43" s="34"/>
      <c r="Q43" s="34"/>
      <c r="R43" s="34"/>
      <c r="S43" s="35"/>
      <c r="T43" s="33"/>
      <c r="U43" s="154" t="str">
        <f>IF(VLOOKUP(Input_table[[#This Row],[ID]],Table3[#All],5)="","",VLOOKUP(Input_table[[#This Row],[ID]],Table3[#All],5))</f>
        <v/>
      </c>
      <c r="V43" s="154" t="str">
        <f>IF(VLOOKUP(Input_table[[#This Row],[ID]],Table3[#All],7)="","",VLOOKUP(Input_table[[#This Row],[ID]],Table3[#All],7))</f>
        <v/>
      </c>
      <c r="W43" s="153" t="str">
        <f>IF(Input_table[[#This Row],[Impact value]]=1,W$2,
IF(Input_table[[#This Row],[Impact value]]=2,W$3,
IF(Input_table[[#This Row],[Impact value]]=3,W$4,
IF(Input_table[[#This Row],[Impact value]]=4,W$5,
IF(Input_table[[#This Row],[Impact value]]=5,W$6,"-")))))</f>
        <v>-</v>
      </c>
      <c r="X43" s="179"/>
      <c r="Y43" s="154" t="str">
        <f>IF(Input_table[[#This Row],[Risk value]]=0,"-",VLOOKUP(Input_table[[#This Row],[Risk value]],Help!$A$191:$B$195,2))</f>
        <v>-</v>
      </c>
      <c r="Z43" s="36">
        <f>IF(Input_table[[#This Row],[Severity]]=T$2,1,
IF(Input_table[[#This Row],[Severity]]=T$3,2,
IF(Input_table[[#This Row],[Severity]]=T$4,3,
IF(Input_table[[#This Row],[Severity]]=T$5,4,
IF(Input_table[[#This Row],[Severity]]=T$6,5,0)))))</f>
        <v>0</v>
      </c>
      <c r="AA43" s="36">
        <f>IF(Input_table[[#This Row],[Coping capacity]]=V$2,1,
IF(Input_table[[#This Row],[Coping capacity]]=V$3,2,
IF(Input_table[[#This Row],[Coping capacity]]=V$4,3,
IF(Input_table[[#This Row],[Coping capacity]]=V$5,4,
IF(Input_table[[#This Row],[Coping capacity]]=V$6,5,0)))))</f>
        <v>0</v>
      </c>
      <c r="AB43" s="36">
        <f>IF(Input_table[[#This Row],[Likelihood]]=S$2,1,
IF(Input_table[[#This Row],[Likelihood]]=S$3,2,
IF(Input_table[[#This Row],[Likelihood]]=S$4,3,
IF(Input_table[[#This Row],[Likelihood]]=S$5,4,
IF(Input_table[[#This Row],[Likelihood]]=S$6,5,0)))))</f>
        <v>0</v>
      </c>
      <c r="AC43" s="36">
        <f>IF(Input_table[[#This Row],[Vulnerability]]=U$2,5,
IF(Input_table[[#This Row],[Vulnerability]]=U$3,4,
IF(Input_table[[#This Row],[Vulnerability]]=U$4,3,
IF(Input_table[[#This Row],[Vulnerability]]=U$5,2,
IF(Input_table[[#This Row],[Vulnerability]]=U$6,1,0)))))</f>
        <v>0</v>
      </c>
      <c r="AD4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3" s="37" t="str">
        <f>IF(Input_table[[#This Row],[Impact value]]=AF$14,IF(Input_table[[#This Row],[likelihood value]]=AF$13,Input_table[[#This Row],[ID2]]&amp;"-",""),"")</f>
        <v/>
      </c>
      <c r="AG43" s="37" t="str">
        <f>IF(Input_table[[#This Row],[Impact value]]=AG$14,IF(Input_table[[#This Row],[likelihood value]]=AG$13,Input_table[[#This Row],[ID2]]&amp;"-",""),"")</f>
        <v/>
      </c>
      <c r="AH43" s="37" t="str">
        <f>IF(Input_table[[#This Row],[Impact value]]=AH$14,IF(Input_table[[#This Row],[likelihood value]]=AH$13,Input_table[[#This Row],[ID2]]&amp;"-",""),"")</f>
        <v/>
      </c>
      <c r="AI43" s="37" t="str">
        <f>IF(Input_table[[#This Row],[Impact value]]=AI$14,IF(Input_table[[#This Row],[likelihood value]]=AI$13,Input_table[[#This Row],[ID2]]&amp;"-",""),"")</f>
        <v/>
      </c>
      <c r="AJ43" s="37" t="str">
        <f>IF(Input_table[[#This Row],[Impact value]]=AJ$14,IF(Input_table[[#This Row],[likelihood value]]=AJ$13,Input_table[[#This Row],[ID2]]&amp;"-",""),"")</f>
        <v/>
      </c>
      <c r="AK43" s="37" t="str">
        <f>IF(Input_table[[#This Row],[Impact value]]=AK$14,IF(Input_table[[#This Row],[likelihood value]]=AK$13,Input_table[[#This Row],[ID2]]&amp;"-",""),"")</f>
        <v/>
      </c>
      <c r="AL43" s="37" t="str">
        <f>IF(Input_table[[#This Row],[Impact value]]=AL$14,IF(Input_table[[#This Row],[likelihood value]]=AL$13,Input_table[[#This Row],[ID2]]&amp;"-",""),"")</f>
        <v/>
      </c>
      <c r="AM43" s="37" t="str">
        <f>IF(Input_table[[#This Row],[Impact value]]=AM$14,IF(Input_table[[#This Row],[likelihood value]]=AM$13,Input_table[[#This Row],[ID2]]&amp;"-",""),"")</f>
        <v/>
      </c>
      <c r="AN43" s="37" t="str">
        <f>IF(Input_table[[#This Row],[Impact value]]=AN$14,IF(Input_table[[#This Row],[likelihood value]]=AN$13,Input_table[[#This Row],[ID2]]&amp;"-",""),"")</f>
        <v/>
      </c>
      <c r="AO43" s="37" t="str">
        <f>IF(Input_table[[#This Row],[Impact value]]=AO$14,IF(Input_table[[#This Row],[likelihood value]]=AO$13,Input_table[[#This Row],[ID2]]&amp;"-",""),"")</f>
        <v/>
      </c>
      <c r="AP43" s="37" t="str">
        <f>IF(Input_table[[#This Row],[Impact value]]=AP$14,IF(Input_table[[#This Row],[likelihood value]]=AP$13,Input_table[[#This Row],[ID2]]&amp;"-",""),"")</f>
        <v/>
      </c>
      <c r="AQ43" s="37" t="str">
        <f>IF(Input_table[[#This Row],[Impact value]]=AQ$14,IF(Input_table[[#This Row],[likelihood value]]=AQ$13,Input_table[[#This Row],[ID2]]&amp;"-",""),"")</f>
        <v/>
      </c>
      <c r="AR43" s="37" t="str">
        <f>IF(Input_table[[#This Row],[Impact value]]=AR$14,IF(Input_table[[#This Row],[likelihood value]]=AR$13,Input_table[[#This Row],[ID2]]&amp;"-",""),"")</f>
        <v/>
      </c>
      <c r="AS43" s="37" t="str">
        <f>IF(Input_table[[#This Row],[Impact value]]=AS$14,IF(Input_table[[#This Row],[likelihood value]]=AS$13,Input_table[[#This Row],[ID2]]&amp;"-",""),"")</f>
        <v/>
      </c>
      <c r="AT43" s="37" t="str">
        <f>IF(Input_table[[#This Row],[Impact value]]=AT$14,IF(Input_table[[#This Row],[likelihood value]]=AT$13,Input_table[[#This Row],[ID2]]&amp;"-",""),"")</f>
        <v/>
      </c>
      <c r="AU43" s="37" t="str">
        <f>IF(Input_table[[#This Row],[Impact value]]=AU$14,IF(Input_table[[#This Row],[likelihood value]]=AU$13,Input_table[[#This Row],[ID2]]&amp;"-",""),"")</f>
        <v/>
      </c>
      <c r="AV43" s="37" t="str">
        <f>IF(Input_table[[#This Row],[Impact value]]=AV$14,IF(Input_table[[#This Row],[likelihood value]]=AV$13,Input_table[[#This Row],[ID2]]&amp;"-",""),"")</f>
        <v/>
      </c>
      <c r="AW43" s="37" t="str">
        <f>IF(Input_table[[#This Row],[Impact value]]=AW$14,IF(Input_table[[#This Row],[likelihood value]]=AW$13,Input_table[[#This Row],[ID2]]&amp;"-",""),"")</f>
        <v/>
      </c>
      <c r="AX43" s="37" t="str">
        <f>IF(Input_table[[#This Row],[Impact value]]=AX$14,IF(Input_table[[#This Row],[likelihood value]]=AX$13,Input_table[[#This Row],[ID2]]&amp;"-",""),"")</f>
        <v/>
      </c>
      <c r="AY43" s="37" t="str">
        <f>IF(Input_table[[#This Row],[Impact value]]=AY$14,IF(Input_table[[#This Row],[likelihood value]]=AY$13,Input_table[[#This Row],[ID2]]&amp;"-",""),"")</f>
        <v/>
      </c>
      <c r="AZ43" s="37" t="str">
        <f>IF(Input_table[[#This Row],[Impact value]]=AZ$14,IF(Input_table[[#This Row],[likelihood value]]=AZ$13,Input_table[[#This Row],[ID2]]&amp;"-",""),"")</f>
        <v/>
      </c>
      <c r="BA43" s="37" t="str">
        <f>IF(Input_table[[#This Row],[Impact value]]=BA$14,IF(Input_table[[#This Row],[likelihood value]]=BA$13,Input_table[[#This Row],[ID2]]&amp;"-",""),"")</f>
        <v/>
      </c>
      <c r="BB43" s="37" t="str">
        <f>IF(Input_table[[#This Row],[Impact value]]=BB$14,IF(Input_table[[#This Row],[likelihood value]]=BB$13,Input_table[[#This Row],[ID2]]&amp;"-",""),"")</f>
        <v/>
      </c>
      <c r="BC43" s="37" t="str">
        <f>IF(Input_table[[#This Row],[Impact value]]=BC$14,IF(Input_table[[#This Row],[likelihood value]]=BC$13,Input_table[[#This Row],[ID2]]&amp;"-",""),"")</f>
        <v/>
      </c>
      <c r="BD43" s="37" t="str">
        <f>IF(Input_table[[#This Row],[Impact value]]=BD$14,IF(Input_table[[#This Row],[likelihood value]]=BD$13,Input_table[[#This Row],[ID2]]&amp;"-",""),"")</f>
        <v/>
      </c>
      <c r="BE43" s="37">
        <f>ROW(Input_table[[#This Row],[hazard]])-15</f>
        <v>28</v>
      </c>
      <c r="BF43" s="37"/>
    </row>
    <row r="44" spans="1:58" s="38" customFormat="1" x14ac:dyDescent="0.45">
      <c r="A44" s="29">
        <f>Input_table[[#This Row],[ID2]]</f>
        <v>29</v>
      </c>
      <c r="B44" s="30"/>
      <c r="C44" s="31"/>
      <c r="D44" s="31"/>
      <c r="E44" s="32"/>
      <c r="F44" s="33"/>
      <c r="G44" s="34"/>
      <c r="H44" s="34"/>
      <c r="I44" s="34"/>
      <c r="J44" s="34"/>
      <c r="K44" s="34"/>
      <c r="L44" s="34"/>
      <c r="M44" s="34"/>
      <c r="N44" s="34"/>
      <c r="O44" s="34"/>
      <c r="P44" s="34"/>
      <c r="Q44" s="34"/>
      <c r="R44" s="34"/>
      <c r="S44" s="35"/>
      <c r="T44" s="33"/>
      <c r="U44" s="154" t="str">
        <f>IF(VLOOKUP(Input_table[[#This Row],[ID]],Table3[#All],5)="","",VLOOKUP(Input_table[[#This Row],[ID]],Table3[#All],5))</f>
        <v/>
      </c>
      <c r="V44" s="154" t="str">
        <f>IF(VLOOKUP(Input_table[[#This Row],[ID]],Table3[#All],7)="","",VLOOKUP(Input_table[[#This Row],[ID]],Table3[#All],7))</f>
        <v/>
      </c>
      <c r="W44" s="153" t="str">
        <f>IF(Input_table[[#This Row],[Impact value]]=1,W$2,
IF(Input_table[[#This Row],[Impact value]]=2,W$3,
IF(Input_table[[#This Row],[Impact value]]=3,W$4,
IF(Input_table[[#This Row],[Impact value]]=4,W$5,
IF(Input_table[[#This Row],[Impact value]]=5,W$6,"-")))))</f>
        <v>-</v>
      </c>
      <c r="X44" s="179"/>
      <c r="Y44" s="154" t="str">
        <f>IF(Input_table[[#This Row],[Risk value]]=0,"-",VLOOKUP(Input_table[[#This Row],[Risk value]],Help!$A$191:$B$195,2))</f>
        <v>-</v>
      </c>
      <c r="Z44" s="36">
        <f>IF(Input_table[[#This Row],[Severity]]=T$2,1,
IF(Input_table[[#This Row],[Severity]]=T$3,2,
IF(Input_table[[#This Row],[Severity]]=T$4,3,
IF(Input_table[[#This Row],[Severity]]=T$5,4,
IF(Input_table[[#This Row],[Severity]]=T$6,5,0)))))</f>
        <v>0</v>
      </c>
      <c r="AA44" s="36">
        <f>IF(Input_table[[#This Row],[Coping capacity]]=V$2,1,
IF(Input_table[[#This Row],[Coping capacity]]=V$3,2,
IF(Input_table[[#This Row],[Coping capacity]]=V$4,3,
IF(Input_table[[#This Row],[Coping capacity]]=V$5,4,
IF(Input_table[[#This Row],[Coping capacity]]=V$6,5,0)))))</f>
        <v>0</v>
      </c>
      <c r="AB44" s="36">
        <f>IF(Input_table[[#This Row],[Likelihood]]=S$2,1,
IF(Input_table[[#This Row],[Likelihood]]=S$3,2,
IF(Input_table[[#This Row],[Likelihood]]=S$4,3,
IF(Input_table[[#This Row],[Likelihood]]=S$5,4,
IF(Input_table[[#This Row],[Likelihood]]=S$6,5,0)))))</f>
        <v>0</v>
      </c>
      <c r="AC44" s="36">
        <f>IF(Input_table[[#This Row],[Vulnerability]]=U$2,5,
IF(Input_table[[#This Row],[Vulnerability]]=U$3,4,
IF(Input_table[[#This Row],[Vulnerability]]=U$4,3,
IF(Input_table[[#This Row],[Vulnerability]]=U$5,2,
IF(Input_table[[#This Row],[Vulnerability]]=U$6,1,0)))))</f>
        <v>0</v>
      </c>
      <c r="AD4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4" s="37" t="str">
        <f>IF(Input_table[[#This Row],[Impact value]]=AF$14,IF(Input_table[[#This Row],[likelihood value]]=AF$13,Input_table[[#This Row],[ID2]]&amp;"-",""),"")</f>
        <v/>
      </c>
      <c r="AG44" s="37" t="str">
        <f>IF(Input_table[[#This Row],[Impact value]]=AG$14,IF(Input_table[[#This Row],[likelihood value]]=AG$13,Input_table[[#This Row],[ID2]]&amp;"-",""),"")</f>
        <v/>
      </c>
      <c r="AH44" s="37" t="str">
        <f>IF(Input_table[[#This Row],[Impact value]]=AH$14,IF(Input_table[[#This Row],[likelihood value]]=AH$13,Input_table[[#This Row],[ID2]]&amp;"-",""),"")</f>
        <v/>
      </c>
      <c r="AI44" s="37" t="str">
        <f>IF(Input_table[[#This Row],[Impact value]]=AI$14,IF(Input_table[[#This Row],[likelihood value]]=AI$13,Input_table[[#This Row],[ID2]]&amp;"-",""),"")</f>
        <v/>
      </c>
      <c r="AJ44" s="37" t="str">
        <f>IF(Input_table[[#This Row],[Impact value]]=AJ$14,IF(Input_table[[#This Row],[likelihood value]]=AJ$13,Input_table[[#This Row],[ID2]]&amp;"-",""),"")</f>
        <v/>
      </c>
      <c r="AK44" s="37" t="str">
        <f>IF(Input_table[[#This Row],[Impact value]]=AK$14,IF(Input_table[[#This Row],[likelihood value]]=AK$13,Input_table[[#This Row],[ID2]]&amp;"-",""),"")</f>
        <v/>
      </c>
      <c r="AL44" s="37" t="str">
        <f>IF(Input_table[[#This Row],[Impact value]]=AL$14,IF(Input_table[[#This Row],[likelihood value]]=AL$13,Input_table[[#This Row],[ID2]]&amp;"-",""),"")</f>
        <v/>
      </c>
      <c r="AM44" s="37" t="str">
        <f>IF(Input_table[[#This Row],[Impact value]]=AM$14,IF(Input_table[[#This Row],[likelihood value]]=AM$13,Input_table[[#This Row],[ID2]]&amp;"-",""),"")</f>
        <v/>
      </c>
      <c r="AN44" s="37" t="str">
        <f>IF(Input_table[[#This Row],[Impact value]]=AN$14,IF(Input_table[[#This Row],[likelihood value]]=AN$13,Input_table[[#This Row],[ID2]]&amp;"-",""),"")</f>
        <v/>
      </c>
      <c r="AO44" s="37" t="str">
        <f>IF(Input_table[[#This Row],[Impact value]]=AO$14,IF(Input_table[[#This Row],[likelihood value]]=AO$13,Input_table[[#This Row],[ID2]]&amp;"-",""),"")</f>
        <v/>
      </c>
      <c r="AP44" s="37" t="str">
        <f>IF(Input_table[[#This Row],[Impact value]]=AP$14,IF(Input_table[[#This Row],[likelihood value]]=AP$13,Input_table[[#This Row],[ID2]]&amp;"-",""),"")</f>
        <v/>
      </c>
      <c r="AQ44" s="37" t="str">
        <f>IF(Input_table[[#This Row],[Impact value]]=AQ$14,IF(Input_table[[#This Row],[likelihood value]]=AQ$13,Input_table[[#This Row],[ID2]]&amp;"-",""),"")</f>
        <v/>
      </c>
      <c r="AR44" s="37" t="str">
        <f>IF(Input_table[[#This Row],[Impact value]]=AR$14,IF(Input_table[[#This Row],[likelihood value]]=AR$13,Input_table[[#This Row],[ID2]]&amp;"-",""),"")</f>
        <v/>
      </c>
      <c r="AS44" s="37" t="str">
        <f>IF(Input_table[[#This Row],[Impact value]]=AS$14,IF(Input_table[[#This Row],[likelihood value]]=AS$13,Input_table[[#This Row],[ID2]]&amp;"-",""),"")</f>
        <v/>
      </c>
      <c r="AT44" s="37" t="str">
        <f>IF(Input_table[[#This Row],[Impact value]]=AT$14,IF(Input_table[[#This Row],[likelihood value]]=AT$13,Input_table[[#This Row],[ID2]]&amp;"-",""),"")</f>
        <v/>
      </c>
      <c r="AU44" s="37" t="str">
        <f>IF(Input_table[[#This Row],[Impact value]]=AU$14,IF(Input_table[[#This Row],[likelihood value]]=AU$13,Input_table[[#This Row],[ID2]]&amp;"-",""),"")</f>
        <v/>
      </c>
      <c r="AV44" s="37" t="str">
        <f>IF(Input_table[[#This Row],[Impact value]]=AV$14,IF(Input_table[[#This Row],[likelihood value]]=AV$13,Input_table[[#This Row],[ID2]]&amp;"-",""),"")</f>
        <v/>
      </c>
      <c r="AW44" s="37" t="str">
        <f>IF(Input_table[[#This Row],[Impact value]]=AW$14,IF(Input_table[[#This Row],[likelihood value]]=AW$13,Input_table[[#This Row],[ID2]]&amp;"-",""),"")</f>
        <v/>
      </c>
      <c r="AX44" s="37" t="str">
        <f>IF(Input_table[[#This Row],[Impact value]]=AX$14,IF(Input_table[[#This Row],[likelihood value]]=AX$13,Input_table[[#This Row],[ID2]]&amp;"-",""),"")</f>
        <v/>
      </c>
      <c r="AY44" s="37" t="str">
        <f>IF(Input_table[[#This Row],[Impact value]]=AY$14,IF(Input_table[[#This Row],[likelihood value]]=AY$13,Input_table[[#This Row],[ID2]]&amp;"-",""),"")</f>
        <v/>
      </c>
      <c r="AZ44" s="37" t="str">
        <f>IF(Input_table[[#This Row],[Impact value]]=AZ$14,IF(Input_table[[#This Row],[likelihood value]]=AZ$13,Input_table[[#This Row],[ID2]]&amp;"-",""),"")</f>
        <v/>
      </c>
      <c r="BA44" s="37" t="str">
        <f>IF(Input_table[[#This Row],[Impact value]]=BA$14,IF(Input_table[[#This Row],[likelihood value]]=BA$13,Input_table[[#This Row],[ID2]]&amp;"-",""),"")</f>
        <v/>
      </c>
      <c r="BB44" s="37" t="str">
        <f>IF(Input_table[[#This Row],[Impact value]]=BB$14,IF(Input_table[[#This Row],[likelihood value]]=BB$13,Input_table[[#This Row],[ID2]]&amp;"-",""),"")</f>
        <v/>
      </c>
      <c r="BC44" s="37" t="str">
        <f>IF(Input_table[[#This Row],[Impact value]]=BC$14,IF(Input_table[[#This Row],[likelihood value]]=BC$13,Input_table[[#This Row],[ID2]]&amp;"-",""),"")</f>
        <v/>
      </c>
      <c r="BD44" s="37" t="str">
        <f>IF(Input_table[[#This Row],[Impact value]]=BD$14,IF(Input_table[[#This Row],[likelihood value]]=BD$13,Input_table[[#This Row],[ID2]]&amp;"-",""),"")</f>
        <v/>
      </c>
      <c r="BE44" s="37">
        <f>ROW(Input_table[[#This Row],[hazard]])-15</f>
        <v>29</v>
      </c>
      <c r="BF44" s="37"/>
    </row>
    <row r="45" spans="1:58" s="38" customFormat="1" x14ac:dyDescent="0.45">
      <c r="A45" s="29">
        <f>Input_table[[#This Row],[ID2]]</f>
        <v>30</v>
      </c>
      <c r="B45" s="30"/>
      <c r="C45" s="31"/>
      <c r="D45" s="31"/>
      <c r="E45" s="32"/>
      <c r="F45" s="33"/>
      <c r="G45" s="34"/>
      <c r="H45" s="34"/>
      <c r="I45" s="34"/>
      <c r="J45" s="34"/>
      <c r="K45" s="34"/>
      <c r="L45" s="34"/>
      <c r="M45" s="34"/>
      <c r="N45" s="34"/>
      <c r="O45" s="34"/>
      <c r="P45" s="34"/>
      <c r="Q45" s="34"/>
      <c r="R45" s="34"/>
      <c r="S45" s="35"/>
      <c r="T45" s="33"/>
      <c r="U45" s="154" t="str">
        <f>IF(VLOOKUP(Input_table[[#This Row],[ID]],Table3[#All],5)="","",VLOOKUP(Input_table[[#This Row],[ID]],Table3[#All],5))</f>
        <v/>
      </c>
      <c r="V45" s="154" t="str">
        <f>IF(VLOOKUP(Input_table[[#This Row],[ID]],Table3[#All],7)="","",VLOOKUP(Input_table[[#This Row],[ID]],Table3[#All],7))</f>
        <v/>
      </c>
      <c r="W45" s="153" t="str">
        <f>IF(Input_table[[#This Row],[Impact value]]=1,W$2,
IF(Input_table[[#This Row],[Impact value]]=2,W$3,
IF(Input_table[[#This Row],[Impact value]]=3,W$4,
IF(Input_table[[#This Row],[Impact value]]=4,W$5,
IF(Input_table[[#This Row],[Impact value]]=5,W$6,"-")))))</f>
        <v>-</v>
      </c>
      <c r="X45" s="179"/>
      <c r="Y45" s="154" t="str">
        <f>IF(Input_table[[#This Row],[Risk value]]=0,"-",VLOOKUP(Input_table[[#This Row],[Risk value]],Help!$A$191:$B$195,2))</f>
        <v>-</v>
      </c>
      <c r="Z45" s="36">
        <f>IF(Input_table[[#This Row],[Severity]]=T$2,1,
IF(Input_table[[#This Row],[Severity]]=T$3,2,
IF(Input_table[[#This Row],[Severity]]=T$4,3,
IF(Input_table[[#This Row],[Severity]]=T$5,4,
IF(Input_table[[#This Row],[Severity]]=T$6,5,0)))))</f>
        <v>0</v>
      </c>
      <c r="AA45" s="36">
        <f>IF(Input_table[[#This Row],[Coping capacity]]=V$2,1,
IF(Input_table[[#This Row],[Coping capacity]]=V$3,2,
IF(Input_table[[#This Row],[Coping capacity]]=V$4,3,
IF(Input_table[[#This Row],[Coping capacity]]=V$5,4,
IF(Input_table[[#This Row],[Coping capacity]]=V$6,5,0)))))</f>
        <v>0</v>
      </c>
      <c r="AB45" s="36">
        <f>IF(Input_table[[#This Row],[Likelihood]]=S$2,1,
IF(Input_table[[#This Row],[Likelihood]]=S$3,2,
IF(Input_table[[#This Row],[Likelihood]]=S$4,3,
IF(Input_table[[#This Row],[Likelihood]]=S$5,4,
IF(Input_table[[#This Row],[Likelihood]]=S$6,5,0)))))</f>
        <v>0</v>
      </c>
      <c r="AC45" s="36">
        <f>IF(Input_table[[#This Row],[Vulnerability]]=U$2,5,
IF(Input_table[[#This Row],[Vulnerability]]=U$3,4,
IF(Input_table[[#This Row],[Vulnerability]]=U$4,3,
IF(Input_table[[#This Row],[Vulnerability]]=U$5,2,
IF(Input_table[[#This Row],[Vulnerability]]=U$6,1,0)))))</f>
        <v>0</v>
      </c>
      <c r="AD4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5" s="37" t="str">
        <f>IF(Input_table[[#This Row],[Impact value]]=AF$14,IF(Input_table[[#This Row],[likelihood value]]=AF$13,Input_table[[#This Row],[ID2]]&amp;"-",""),"")</f>
        <v/>
      </c>
      <c r="AG45" s="37" t="str">
        <f>IF(Input_table[[#This Row],[Impact value]]=AG$14,IF(Input_table[[#This Row],[likelihood value]]=AG$13,Input_table[[#This Row],[ID2]]&amp;"-",""),"")</f>
        <v/>
      </c>
      <c r="AH45" s="37" t="str">
        <f>IF(Input_table[[#This Row],[Impact value]]=AH$14,IF(Input_table[[#This Row],[likelihood value]]=AH$13,Input_table[[#This Row],[ID2]]&amp;"-",""),"")</f>
        <v/>
      </c>
      <c r="AI45" s="37" t="str">
        <f>IF(Input_table[[#This Row],[Impact value]]=AI$14,IF(Input_table[[#This Row],[likelihood value]]=AI$13,Input_table[[#This Row],[ID2]]&amp;"-",""),"")</f>
        <v/>
      </c>
      <c r="AJ45" s="37" t="str">
        <f>IF(Input_table[[#This Row],[Impact value]]=AJ$14,IF(Input_table[[#This Row],[likelihood value]]=AJ$13,Input_table[[#This Row],[ID2]]&amp;"-",""),"")</f>
        <v/>
      </c>
      <c r="AK45" s="37" t="str">
        <f>IF(Input_table[[#This Row],[Impact value]]=AK$14,IF(Input_table[[#This Row],[likelihood value]]=AK$13,Input_table[[#This Row],[ID2]]&amp;"-",""),"")</f>
        <v/>
      </c>
      <c r="AL45" s="37" t="str">
        <f>IF(Input_table[[#This Row],[Impact value]]=AL$14,IF(Input_table[[#This Row],[likelihood value]]=AL$13,Input_table[[#This Row],[ID2]]&amp;"-",""),"")</f>
        <v/>
      </c>
      <c r="AM45" s="37" t="str">
        <f>IF(Input_table[[#This Row],[Impact value]]=AM$14,IF(Input_table[[#This Row],[likelihood value]]=AM$13,Input_table[[#This Row],[ID2]]&amp;"-",""),"")</f>
        <v/>
      </c>
      <c r="AN45" s="37" t="str">
        <f>IF(Input_table[[#This Row],[Impact value]]=AN$14,IF(Input_table[[#This Row],[likelihood value]]=AN$13,Input_table[[#This Row],[ID2]]&amp;"-",""),"")</f>
        <v/>
      </c>
      <c r="AO45" s="37" t="str">
        <f>IF(Input_table[[#This Row],[Impact value]]=AO$14,IF(Input_table[[#This Row],[likelihood value]]=AO$13,Input_table[[#This Row],[ID2]]&amp;"-",""),"")</f>
        <v/>
      </c>
      <c r="AP45" s="37" t="str">
        <f>IF(Input_table[[#This Row],[Impact value]]=AP$14,IF(Input_table[[#This Row],[likelihood value]]=AP$13,Input_table[[#This Row],[ID2]]&amp;"-",""),"")</f>
        <v/>
      </c>
      <c r="AQ45" s="37" t="str">
        <f>IF(Input_table[[#This Row],[Impact value]]=AQ$14,IF(Input_table[[#This Row],[likelihood value]]=AQ$13,Input_table[[#This Row],[ID2]]&amp;"-",""),"")</f>
        <v/>
      </c>
      <c r="AR45" s="37" t="str">
        <f>IF(Input_table[[#This Row],[Impact value]]=AR$14,IF(Input_table[[#This Row],[likelihood value]]=AR$13,Input_table[[#This Row],[ID2]]&amp;"-",""),"")</f>
        <v/>
      </c>
      <c r="AS45" s="37" t="str">
        <f>IF(Input_table[[#This Row],[Impact value]]=AS$14,IF(Input_table[[#This Row],[likelihood value]]=AS$13,Input_table[[#This Row],[ID2]]&amp;"-",""),"")</f>
        <v/>
      </c>
      <c r="AT45" s="37" t="str">
        <f>IF(Input_table[[#This Row],[Impact value]]=AT$14,IF(Input_table[[#This Row],[likelihood value]]=AT$13,Input_table[[#This Row],[ID2]]&amp;"-",""),"")</f>
        <v/>
      </c>
      <c r="AU45" s="37" t="str">
        <f>IF(Input_table[[#This Row],[Impact value]]=AU$14,IF(Input_table[[#This Row],[likelihood value]]=AU$13,Input_table[[#This Row],[ID2]]&amp;"-",""),"")</f>
        <v/>
      </c>
      <c r="AV45" s="37" t="str">
        <f>IF(Input_table[[#This Row],[Impact value]]=AV$14,IF(Input_table[[#This Row],[likelihood value]]=AV$13,Input_table[[#This Row],[ID2]]&amp;"-",""),"")</f>
        <v/>
      </c>
      <c r="AW45" s="37" t="str">
        <f>IF(Input_table[[#This Row],[Impact value]]=AW$14,IF(Input_table[[#This Row],[likelihood value]]=AW$13,Input_table[[#This Row],[ID2]]&amp;"-",""),"")</f>
        <v/>
      </c>
      <c r="AX45" s="37" t="str">
        <f>IF(Input_table[[#This Row],[Impact value]]=AX$14,IF(Input_table[[#This Row],[likelihood value]]=AX$13,Input_table[[#This Row],[ID2]]&amp;"-",""),"")</f>
        <v/>
      </c>
      <c r="AY45" s="37" t="str">
        <f>IF(Input_table[[#This Row],[Impact value]]=AY$14,IF(Input_table[[#This Row],[likelihood value]]=AY$13,Input_table[[#This Row],[ID2]]&amp;"-",""),"")</f>
        <v/>
      </c>
      <c r="AZ45" s="37" t="str">
        <f>IF(Input_table[[#This Row],[Impact value]]=AZ$14,IF(Input_table[[#This Row],[likelihood value]]=AZ$13,Input_table[[#This Row],[ID2]]&amp;"-",""),"")</f>
        <v/>
      </c>
      <c r="BA45" s="37" t="str">
        <f>IF(Input_table[[#This Row],[Impact value]]=BA$14,IF(Input_table[[#This Row],[likelihood value]]=BA$13,Input_table[[#This Row],[ID2]]&amp;"-",""),"")</f>
        <v/>
      </c>
      <c r="BB45" s="37" t="str">
        <f>IF(Input_table[[#This Row],[Impact value]]=BB$14,IF(Input_table[[#This Row],[likelihood value]]=BB$13,Input_table[[#This Row],[ID2]]&amp;"-",""),"")</f>
        <v/>
      </c>
      <c r="BC45" s="37" t="str">
        <f>IF(Input_table[[#This Row],[Impact value]]=BC$14,IF(Input_table[[#This Row],[likelihood value]]=BC$13,Input_table[[#This Row],[ID2]]&amp;"-",""),"")</f>
        <v/>
      </c>
      <c r="BD45" s="37" t="str">
        <f>IF(Input_table[[#This Row],[Impact value]]=BD$14,IF(Input_table[[#This Row],[likelihood value]]=BD$13,Input_table[[#This Row],[ID2]]&amp;"-",""),"")</f>
        <v/>
      </c>
      <c r="BE45" s="37">
        <f>ROW(Input_table[[#This Row],[hazard]])-15</f>
        <v>30</v>
      </c>
      <c r="BF45" s="37"/>
    </row>
    <row r="46" spans="1:58" s="38" customFormat="1" x14ac:dyDescent="0.45">
      <c r="A46" s="29">
        <f>Input_table[[#This Row],[ID2]]</f>
        <v>31</v>
      </c>
      <c r="B46" s="30"/>
      <c r="C46" s="31"/>
      <c r="D46" s="31"/>
      <c r="E46" s="32"/>
      <c r="F46" s="33"/>
      <c r="G46" s="34"/>
      <c r="H46" s="34"/>
      <c r="I46" s="34"/>
      <c r="J46" s="34"/>
      <c r="K46" s="34"/>
      <c r="L46" s="34"/>
      <c r="M46" s="34"/>
      <c r="N46" s="34"/>
      <c r="O46" s="34"/>
      <c r="P46" s="34"/>
      <c r="Q46" s="34"/>
      <c r="R46" s="34"/>
      <c r="S46" s="35"/>
      <c r="T46" s="33"/>
      <c r="U46" s="154" t="str">
        <f>IF(VLOOKUP(Input_table[[#This Row],[ID]],Table3[#All],5)="","",VLOOKUP(Input_table[[#This Row],[ID]],Table3[#All],5))</f>
        <v/>
      </c>
      <c r="V46" s="154" t="str">
        <f>IF(VLOOKUP(Input_table[[#This Row],[ID]],Table3[#All],7)="","",VLOOKUP(Input_table[[#This Row],[ID]],Table3[#All],7))</f>
        <v/>
      </c>
      <c r="W46" s="153" t="str">
        <f>IF(Input_table[[#This Row],[Impact value]]=1,W$2,
IF(Input_table[[#This Row],[Impact value]]=2,W$3,
IF(Input_table[[#This Row],[Impact value]]=3,W$4,
IF(Input_table[[#This Row],[Impact value]]=4,W$5,
IF(Input_table[[#This Row],[Impact value]]=5,W$6,"-")))))</f>
        <v>-</v>
      </c>
      <c r="X46" s="179"/>
      <c r="Y46" s="154" t="str">
        <f>IF(Input_table[[#This Row],[Risk value]]=0,"-",VLOOKUP(Input_table[[#This Row],[Risk value]],Help!$A$191:$B$195,2))</f>
        <v>-</v>
      </c>
      <c r="Z46" s="36">
        <f>IF(Input_table[[#This Row],[Severity]]=T$2,1,
IF(Input_table[[#This Row],[Severity]]=T$3,2,
IF(Input_table[[#This Row],[Severity]]=T$4,3,
IF(Input_table[[#This Row],[Severity]]=T$5,4,
IF(Input_table[[#This Row],[Severity]]=T$6,5,0)))))</f>
        <v>0</v>
      </c>
      <c r="AA46" s="36">
        <f>IF(Input_table[[#This Row],[Coping capacity]]=V$2,1,
IF(Input_table[[#This Row],[Coping capacity]]=V$3,2,
IF(Input_table[[#This Row],[Coping capacity]]=V$4,3,
IF(Input_table[[#This Row],[Coping capacity]]=V$5,4,
IF(Input_table[[#This Row],[Coping capacity]]=V$6,5,0)))))</f>
        <v>0</v>
      </c>
      <c r="AB46" s="36">
        <f>IF(Input_table[[#This Row],[Likelihood]]=S$2,1,
IF(Input_table[[#This Row],[Likelihood]]=S$3,2,
IF(Input_table[[#This Row],[Likelihood]]=S$4,3,
IF(Input_table[[#This Row],[Likelihood]]=S$5,4,
IF(Input_table[[#This Row],[Likelihood]]=S$6,5,0)))))</f>
        <v>0</v>
      </c>
      <c r="AC46" s="36">
        <f>IF(Input_table[[#This Row],[Vulnerability]]=U$2,5,
IF(Input_table[[#This Row],[Vulnerability]]=U$3,4,
IF(Input_table[[#This Row],[Vulnerability]]=U$4,3,
IF(Input_table[[#This Row],[Vulnerability]]=U$5,2,
IF(Input_table[[#This Row],[Vulnerability]]=U$6,1,0)))))</f>
        <v>0</v>
      </c>
      <c r="AD4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6" s="37" t="str">
        <f>IF(Input_table[[#This Row],[Impact value]]=AF$14,IF(Input_table[[#This Row],[likelihood value]]=AF$13,Input_table[[#This Row],[ID2]]&amp;"-",""),"")</f>
        <v/>
      </c>
      <c r="AG46" s="37" t="str">
        <f>IF(Input_table[[#This Row],[Impact value]]=AG$14,IF(Input_table[[#This Row],[likelihood value]]=AG$13,Input_table[[#This Row],[ID2]]&amp;"-",""),"")</f>
        <v/>
      </c>
      <c r="AH46" s="37" t="str">
        <f>IF(Input_table[[#This Row],[Impact value]]=AH$14,IF(Input_table[[#This Row],[likelihood value]]=AH$13,Input_table[[#This Row],[ID2]]&amp;"-",""),"")</f>
        <v/>
      </c>
      <c r="AI46" s="37" t="str">
        <f>IF(Input_table[[#This Row],[Impact value]]=AI$14,IF(Input_table[[#This Row],[likelihood value]]=AI$13,Input_table[[#This Row],[ID2]]&amp;"-",""),"")</f>
        <v/>
      </c>
      <c r="AJ46" s="37" t="str">
        <f>IF(Input_table[[#This Row],[Impact value]]=AJ$14,IF(Input_table[[#This Row],[likelihood value]]=AJ$13,Input_table[[#This Row],[ID2]]&amp;"-",""),"")</f>
        <v/>
      </c>
      <c r="AK46" s="37" t="str">
        <f>IF(Input_table[[#This Row],[Impact value]]=AK$14,IF(Input_table[[#This Row],[likelihood value]]=AK$13,Input_table[[#This Row],[ID2]]&amp;"-",""),"")</f>
        <v/>
      </c>
      <c r="AL46" s="37" t="str">
        <f>IF(Input_table[[#This Row],[Impact value]]=AL$14,IF(Input_table[[#This Row],[likelihood value]]=AL$13,Input_table[[#This Row],[ID2]]&amp;"-",""),"")</f>
        <v/>
      </c>
      <c r="AM46" s="37" t="str">
        <f>IF(Input_table[[#This Row],[Impact value]]=AM$14,IF(Input_table[[#This Row],[likelihood value]]=AM$13,Input_table[[#This Row],[ID2]]&amp;"-",""),"")</f>
        <v/>
      </c>
      <c r="AN46" s="37" t="str">
        <f>IF(Input_table[[#This Row],[Impact value]]=AN$14,IF(Input_table[[#This Row],[likelihood value]]=AN$13,Input_table[[#This Row],[ID2]]&amp;"-",""),"")</f>
        <v/>
      </c>
      <c r="AO46" s="37" t="str">
        <f>IF(Input_table[[#This Row],[Impact value]]=AO$14,IF(Input_table[[#This Row],[likelihood value]]=AO$13,Input_table[[#This Row],[ID2]]&amp;"-",""),"")</f>
        <v/>
      </c>
      <c r="AP46" s="37" t="str">
        <f>IF(Input_table[[#This Row],[Impact value]]=AP$14,IF(Input_table[[#This Row],[likelihood value]]=AP$13,Input_table[[#This Row],[ID2]]&amp;"-",""),"")</f>
        <v/>
      </c>
      <c r="AQ46" s="37" t="str">
        <f>IF(Input_table[[#This Row],[Impact value]]=AQ$14,IF(Input_table[[#This Row],[likelihood value]]=AQ$13,Input_table[[#This Row],[ID2]]&amp;"-",""),"")</f>
        <v/>
      </c>
      <c r="AR46" s="37" t="str">
        <f>IF(Input_table[[#This Row],[Impact value]]=AR$14,IF(Input_table[[#This Row],[likelihood value]]=AR$13,Input_table[[#This Row],[ID2]]&amp;"-",""),"")</f>
        <v/>
      </c>
      <c r="AS46" s="37" t="str">
        <f>IF(Input_table[[#This Row],[Impact value]]=AS$14,IF(Input_table[[#This Row],[likelihood value]]=AS$13,Input_table[[#This Row],[ID2]]&amp;"-",""),"")</f>
        <v/>
      </c>
      <c r="AT46" s="37" t="str">
        <f>IF(Input_table[[#This Row],[Impact value]]=AT$14,IF(Input_table[[#This Row],[likelihood value]]=AT$13,Input_table[[#This Row],[ID2]]&amp;"-",""),"")</f>
        <v/>
      </c>
      <c r="AU46" s="37" t="str">
        <f>IF(Input_table[[#This Row],[Impact value]]=AU$14,IF(Input_table[[#This Row],[likelihood value]]=AU$13,Input_table[[#This Row],[ID2]]&amp;"-",""),"")</f>
        <v/>
      </c>
      <c r="AV46" s="37" t="str">
        <f>IF(Input_table[[#This Row],[Impact value]]=AV$14,IF(Input_table[[#This Row],[likelihood value]]=AV$13,Input_table[[#This Row],[ID2]]&amp;"-",""),"")</f>
        <v/>
      </c>
      <c r="AW46" s="37" t="str">
        <f>IF(Input_table[[#This Row],[Impact value]]=AW$14,IF(Input_table[[#This Row],[likelihood value]]=AW$13,Input_table[[#This Row],[ID2]]&amp;"-",""),"")</f>
        <v/>
      </c>
      <c r="AX46" s="37" t="str">
        <f>IF(Input_table[[#This Row],[Impact value]]=AX$14,IF(Input_table[[#This Row],[likelihood value]]=AX$13,Input_table[[#This Row],[ID2]]&amp;"-",""),"")</f>
        <v/>
      </c>
      <c r="AY46" s="37" t="str">
        <f>IF(Input_table[[#This Row],[Impact value]]=AY$14,IF(Input_table[[#This Row],[likelihood value]]=AY$13,Input_table[[#This Row],[ID2]]&amp;"-",""),"")</f>
        <v/>
      </c>
      <c r="AZ46" s="37" t="str">
        <f>IF(Input_table[[#This Row],[Impact value]]=AZ$14,IF(Input_table[[#This Row],[likelihood value]]=AZ$13,Input_table[[#This Row],[ID2]]&amp;"-",""),"")</f>
        <v/>
      </c>
      <c r="BA46" s="37" t="str">
        <f>IF(Input_table[[#This Row],[Impact value]]=BA$14,IF(Input_table[[#This Row],[likelihood value]]=BA$13,Input_table[[#This Row],[ID2]]&amp;"-",""),"")</f>
        <v/>
      </c>
      <c r="BB46" s="37" t="str">
        <f>IF(Input_table[[#This Row],[Impact value]]=BB$14,IF(Input_table[[#This Row],[likelihood value]]=BB$13,Input_table[[#This Row],[ID2]]&amp;"-",""),"")</f>
        <v/>
      </c>
      <c r="BC46" s="37" t="str">
        <f>IF(Input_table[[#This Row],[Impact value]]=BC$14,IF(Input_table[[#This Row],[likelihood value]]=BC$13,Input_table[[#This Row],[ID2]]&amp;"-",""),"")</f>
        <v/>
      </c>
      <c r="BD46" s="37" t="str">
        <f>IF(Input_table[[#This Row],[Impact value]]=BD$14,IF(Input_table[[#This Row],[likelihood value]]=BD$13,Input_table[[#This Row],[ID2]]&amp;"-",""),"")</f>
        <v/>
      </c>
      <c r="BE46" s="37">
        <f>ROW(Input_table[[#This Row],[hazard]])-15</f>
        <v>31</v>
      </c>
      <c r="BF46" s="37"/>
    </row>
    <row r="47" spans="1:58" s="38" customFormat="1" x14ac:dyDescent="0.45">
      <c r="A47" s="29">
        <f>Input_table[[#This Row],[ID2]]</f>
        <v>32</v>
      </c>
      <c r="B47" s="30"/>
      <c r="C47" s="31"/>
      <c r="D47" s="31"/>
      <c r="E47" s="32"/>
      <c r="F47" s="33"/>
      <c r="G47" s="34"/>
      <c r="H47" s="34"/>
      <c r="I47" s="34"/>
      <c r="J47" s="34"/>
      <c r="K47" s="34"/>
      <c r="L47" s="34"/>
      <c r="M47" s="34"/>
      <c r="N47" s="34"/>
      <c r="O47" s="34"/>
      <c r="P47" s="34"/>
      <c r="Q47" s="34"/>
      <c r="R47" s="34"/>
      <c r="S47" s="35"/>
      <c r="T47" s="33"/>
      <c r="U47" s="154" t="str">
        <f>IF(VLOOKUP(Input_table[[#This Row],[ID]],Table3[#All],5)="","",VLOOKUP(Input_table[[#This Row],[ID]],Table3[#All],5))</f>
        <v/>
      </c>
      <c r="V47" s="154" t="str">
        <f>IF(VLOOKUP(Input_table[[#This Row],[ID]],Table3[#All],7)="","",VLOOKUP(Input_table[[#This Row],[ID]],Table3[#All],7))</f>
        <v/>
      </c>
      <c r="W47" s="153" t="str">
        <f>IF(Input_table[[#This Row],[Impact value]]=1,W$2,
IF(Input_table[[#This Row],[Impact value]]=2,W$3,
IF(Input_table[[#This Row],[Impact value]]=3,W$4,
IF(Input_table[[#This Row],[Impact value]]=4,W$5,
IF(Input_table[[#This Row],[Impact value]]=5,W$6,"-")))))</f>
        <v>-</v>
      </c>
      <c r="X47" s="179"/>
      <c r="Y47" s="154" t="str">
        <f>IF(Input_table[[#This Row],[Risk value]]=0,"-",VLOOKUP(Input_table[[#This Row],[Risk value]],Help!$A$191:$B$195,2))</f>
        <v>-</v>
      </c>
      <c r="Z47" s="36">
        <f>IF(Input_table[[#This Row],[Severity]]=T$2,1,
IF(Input_table[[#This Row],[Severity]]=T$3,2,
IF(Input_table[[#This Row],[Severity]]=T$4,3,
IF(Input_table[[#This Row],[Severity]]=T$5,4,
IF(Input_table[[#This Row],[Severity]]=T$6,5,0)))))</f>
        <v>0</v>
      </c>
      <c r="AA47" s="36">
        <f>IF(Input_table[[#This Row],[Coping capacity]]=V$2,1,
IF(Input_table[[#This Row],[Coping capacity]]=V$3,2,
IF(Input_table[[#This Row],[Coping capacity]]=V$4,3,
IF(Input_table[[#This Row],[Coping capacity]]=V$5,4,
IF(Input_table[[#This Row],[Coping capacity]]=V$6,5,0)))))</f>
        <v>0</v>
      </c>
      <c r="AB47" s="36">
        <f>IF(Input_table[[#This Row],[Likelihood]]=S$2,1,
IF(Input_table[[#This Row],[Likelihood]]=S$3,2,
IF(Input_table[[#This Row],[Likelihood]]=S$4,3,
IF(Input_table[[#This Row],[Likelihood]]=S$5,4,
IF(Input_table[[#This Row],[Likelihood]]=S$6,5,0)))))</f>
        <v>0</v>
      </c>
      <c r="AC47" s="36">
        <f>IF(Input_table[[#This Row],[Vulnerability]]=U$2,5,
IF(Input_table[[#This Row],[Vulnerability]]=U$3,4,
IF(Input_table[[#This Row],[Vulnerability]]=U$4,3,
IF(Input_table[[#This Row],[Vulnerability]]=U$5,2,
IF(Input_table[[#This Row],[Vulnerability]]=U$6,1,0)))))</f>
        <v>0</v>
      </c>
      <c r="AD4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7" s="37" t="str">
        <f>IF(Input_table[[#This Row],[Impact value]]=AF$14,IF(Input_table[[#This Row],[likelihood value]]=AF$13,Input_table[[#This Row],[ID2]]&amp;"-",""),"")</f>
        <v/>
      </c>
      <c r="AG47" s="37" t="str">
        <f>IF(Input_table[[#This Row],[Impact value]]=AG$14,IF(Input_table[[#This Row],[likelihood value]]=AG$13,Input_table[[#This Row],[ID2]]&amp;"-",""),"")</f>
        <v/>
      </c>
      <c r="AH47" s="37" t="str">
        <f>IF(Input_table[[#This Row],[Impact value]]=AH$14,IF(Input_table[[#This Row],[likelihood value]]=AH$13,Input_table[[#This Row],[ID2]]&amp;"-",""),"")</f>
        <v/>
      </c>
      <c r="AI47" s="37" t="str">
        <f>IF(Input_table[[#This Row],[Impact value]]=AI$14,IF(Input_table[[#This Row],[likelihood value]]=AI$13,Input_table[[#This Row],[ID2]]&amp;"-",""),"")</f>
        <v/>
      </c>
      <c r="AJ47" s="37" t="str">
        <f>IF(Input_table[[#This Row],[Impact value]]=AJ$14,IF(Input_table[[#This Row],[likelihood value]]=AJ$13,Input_table[[#This Row],[ID2]]&amp;"-",""),"")</f>
        <v/>
      </c>
      <c r="AK47" s="37" t="str">
        <f>IF(Input_table[[#This Row],[Impact value]]=AK$14,IF(Input_table[[#This Row],[likelihood value]]=AK$13,Input_table[[#This Row],[ID2]]&amp;"-",""),"")</f>
        <v/>
      </c>
      <c r="AL47" s="37" t="str">
        <f>IF(Input_table[[#This Row],[Impact value]]=AL$14,IF(Input_table[[#This Row],[likelihood value]]=AL$13,Input_table[[#This Row],[ID2]]&amp;"-",""),"")</f>
        <v/>
      </c>
      <c r="AM47" s="37" t="str">
        <f>IF(Input_table[[#This Row],[Impact value]]=AM$14,IF(Input_table[[#This Row],[likelihood value]]=AM$13,Input_table[[#This Row],[ID2]]&amp;"-",""),"")</f>
        <v/>
      </c>
      <c r="AN47" s="37" t="str">
        <f>IF(Input_table[[#This Row],[Impact value]]=AN$14,IF(Input_table[[#This Row],[likelihood value]]=AN$13,Input_table[[#This Row],[ID2]]&amp;"-",""),"")</f>
        <v/>
      </c>
      <c r="AO47" s="37" t="str">
        <f>IF(Input_table[[#This Row],[Impact value]]=AO$14,IF(Input_table[[#This Row],[likelihood value]]=AO$13,Input_table[[#This Row],[ID2]]&amp;"-",""),"")</f>
        <v/>
      </c>
      <c r="AP47" s="37" t="str">
        <f>IF(Input_table[[#This Row],[Impact value]]=AP$14,IF(Input_table[[#This Row],[likelihood value]]=AP$13,Input_table[[#This Row],[ID2]]&amp;"-",""),"")</f>
        <v/>
      </c>
      <c r="AQ47" s="37" t="str">
        <f>IF(Input_table[[#This Row],[Impact value]]=AQ$14,IF(Input_table[[#This Row],[likelihood value]]=AQ$13,Input_table[[#This Row],[ID2]]&amp;"-",""),"")</f>
        <v/>
      </c>
      <c r="AR47" s="37" t="str">
        <f>IF(Input_table[[#This Row],[Impact value]]=AR$14,IF(Input_table[[#This Row],[likelihood value]]=AR$13,Input_table[[#This Row],[ID2]]&amp;"-",""),"")</f>
        <v/>
      </c>
      <c r="AS47" s="37" t="str">
        <f>IF(Input_table[[#This Row],[Impact value]]=AS$14,IF(Input_table[[#This Row],[likelihood value]]=AS$13,Input_table[[#This Row],[ID2]]&amp;"-",""),"")</f>
        <v/>
      </c>
      <c r="AT47" s="37" t="str">
        <f>IF(Input_table[[#This Row],[Impact value]]=AT$14,IF(Input_table[[#This Row],[likelihood value]]=AT$13,Input_table[[#This Row],[ID2]]&amp;"-",""),"")</f>
        <v/>
      </c>
      <c r="AU47" s="37" t="str">
        <f>IF(Input_table[[#This Row],[Impact value]]=AU$14,IF(Input_table[[#This Row],[likelihood value]]=AU$13,Input_table[[#This Row],[ID2]]&amp;"-",""),"")</f>
        <v/>
      </c>
      <c r="AV47" s="37" t="str">
        <f>IF(Input_table[[#This Row],[Impact value]]=AV$14,IF(Input_table[[#This Row],[likelihood value]]=AV$13,Input_table[[#This Row],[ID2]]&amp;"-",""),"")</f>
        <v/>
      </c>
      <c r="AW47" s="37" t="str">
        <f>IF(Input_table[[#This Row],[Impact value]]=AW$14,IF(Input_table[[#This Row],[likelihood value]]=AW$13,Input_table[[#This Row],[ID2]]&amp;"-",""),"")</f>
        <v/>
      </c>
      <c r="AX47" s="37" t="str">
        <f>IF(Input_table[[#This Row],[Impact value]]=AX$14,IF(Input_table[[#This Row],[likelihood value]]=AX$13,Input_table[[#This Row],[ID2]]&amp;"-",""),"")</f>
        <v/>
      </c>
      <c r="AY47" s="37" t="str">
        <f>IF(Input_table[[#This Row],[Impact value]]=AY$14,IF(Input_table[[#This Row],[likelihood value]]=AY$13,Input_table[[#This Row],[ID2]]&amp;"-",""),"")</f>
        <v/>
      </c>
      <c r="AZ47" s="37" t="str">
        <f>IF(Input_table[[#This Row],[Impact value]]=AZ$14,IF(Input_table[[#This Row],[likelihood value]]=AZ$13,Input_table[[#This Row],[ID2]]&amp;"-",""),"")</f>
        <v/>
      </c>
      <c r="BA47" s="37" t="str">
        <f>IF(Input_table[[#This Row],[Impact value]]=BA$14,IF(Input_table[[#This Row],[likelihood value]]=BA$13,Input_table[[#This Row],[ID2]]&amp;"-",""),"")</f>
        <v/>
      </c>
      <c r="BB47" s="37" t="str">
        <f>IF(Input_table[[#This Row],[Impact value]]=BB$14,IF(Input_table[[#This Row],[likelihood value]]=BB$13,Input_table[[#This Row],[ID2]]&amp;"-",""),"")</f>
        <v/>
      </c>
      <c r="BC47" s="37" t="str">
        <f>IF(Input_table[[#This Row],[Impact value]]=BC$14,IF(Input_table[[#This Row],[likelihood value]]=BC$13,Input_table[[#This Row],[ID2]]&amp;"-",""),"")</f>
        <v/>
      </c>
      <c r="BD47" s="37" t="str">
        <f>IF(Input_table[[#This Row],[Impact value]]=BD$14,IF(Input_table[[#This Row],[likelihood value]]=BD$13,Input_table[[#This Row],[ID2]]&amp;"-",""),"")</f>
        <v/>
      </c>
      <c r="BE47" s="37">
        <f>ROW(Input_table[[#This Row],[hazard]])-15</f>
        <v>32</v>
      </c>
      <c r="BF47" s="37"/>
    </row>
    <row r="48" spans="1:58" s="38" customFormat="1" x14ac:dyDescent="0.45">
      <c r="A48" s="29">
        <f>Input_table[[#This Row],[ID2]]</f>
        <v>33</v>
      </c>
      <c r="B48" s="30"/>
      <c r="C48" s="31"/>
      <c r="D48" s="31"/>
      <c r="E48" s="32"/>
      <c r="F48" s="33"/>
      <c r="G48" s="34"/>
      <c r="H48" s="34"/>
      <c r="I48" s="34"/>
      <c r="J48" s="34"/>
      <c r="K48" s="34"/>
      <c r="L48" s="34"/>
      <c r="M48" s="34"/>
      <c r="N48" s="34"/>
      <c r="O48" s="34"/>
      <c r="P48" s="34"/>
      <c r="Q48" s="34"/>
      <c r="R48" s="34"/>
      <c r="S48" s="35"/>
      <c r="T48" s="33"/>
      <c r="U48" s="154" t="str">
        <f>IF(VLOOKUP(Input_table[[#This Row],[ID]],Table3[#All],5)="","",VLOOKUP(Input_table[[#This Row],[ID]],Table3[#All],5))</f>
        <v/>
      </c>
      <c r="V48" s="154" t="str">
        <f>IF(VLOOKUP(Input_table[[#This Row],[ID]],Table3[#All],7)="","",VLOOKUP(Input_table[[#This Row],[ID]],Table3[#All],7))</f>
        <v/>
      </c>
      <c r="W48" s="153" t="str">
        <f>IF(Input_table[[#This Row],[Impact value]]=1,W$2,
IF(Input_table[[#This Row],[Impact value]]=2,W$3,
IF(Input_table[[#This Row],[Impact value]]=3,W$4,
IF(Input_table[[#This Row],[Impact value]]=4,W$5,
IF(Input_table[[#This Row],[Impact value]]=5,W$6,"-")))))</f>
        <v>-</v>
      </c>
      <c r="X48" s="179"/>
      <c r="Y48" s="154" t="str">
        <f>IF(Input_table[[#This Row],[Risk value]]=0,"-",VLOOKUP(Input_table[[#This Row],[Risk value]],Help!$A$191:$B$195,2))</f>
        <v>-</v>
      </c>
      <c r="Z48" s="36">
        <f>IF(Input_table[[#This Row],[Severity]]=T$2,1,
IF(Input_table[[#This Row],[Severity]]=T$3,2,
IF(Input_table[[#This Row],[Severity]]=T$4,3,
IF(Input_table[[#This Row],[Severity]]=T$5,4,
IF(Input_table[[#This Row],[Severity]]=T$6,5,0)))))</f>
        <v>0</v>
      </c>
      <c r="AA48" s="36">
        <f>IF(Input_table[[#This Row],[Coping capacity]]=V$2,1,
IF(Input_table[[#This Row],[Coping capacity]]=V$3,2,
IF(Input_table[[#This Row],[Coping capacity]]=V$4,3,
IF(Input_table[[#This Row],[Coping capacity]]=V$5,4,
IF(Input_table[[#This Row],[Coping capacity]]=V$6,5,0)))))</f>
        <v>0</v>
      </c>
      <c r="AB48" s="36">
        <f>IF(Input_table[[#This Row],[Likelihood]]=S$2,1,
IF(Input_table[[#This Row],[Likelihood]]=S$3,2,
IF(Input_table[[#This Row],[Likelihood]]=S$4,3,
IF(Input_table[[#This Row],[Likelihood]]=S$5,4,
IF(Input_table[[#This Row],[Likelihood]]=S$6,5,0)))))</f>
        <v>0</v>
      </c>
      <c r="AC48" s="36">
        <f>IF(Input_table[[#This Row],[Vulnerability]]=U$2,5,
IF(Input_table[[#This Row],[Vulnerability]]=U$3,4,
IF(Input_table[[#This Row],[Vulnerability]]=U$4,3,
IF(Input_table[[#This Row],[Vulnerability]]=U$5,2,
IF(Input_table[[#This Row],[Vulnerability]]=U$6,1,0)))))</f>
        <v>0</v>
      </c>
      <c r="AD4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8" s="37" t="str">
        <f>IF(Input_table[[#This Row],[Impact value]]=AF$14,IF(Input_table[[#This Row],[likelihood value]]=AF$13,Input_table[[#This Row],[ID2]]&amp;"-",""),"")</f>
        <v/>
      </c>
      <c r="AG48" s="37" t="str">
        <f>IF(Input_table[[#This Row],[Impact value]]=AG$14,IF(Input_table[[#This Row],[likelihood value]]=AG$13,Input_table[[#This Row],[ID2]]&amp;"-",""),"")</f>
        <v/>
      </c>
      <c r="AH48" s="37" t="str">
        <f>IF(Input_table[[#This Row],[Impact value]]=AH$14,IF(Input_table[[#This Row],[likelihood value]]=AH$13,Input_table[[#This Row],[ID2]]&amp;"-",""),"")</f>
        <v/>
      </c>
      <c r="AI48" s="37" t="str">
        <f>IF(Input_table[[#This Row],[Impact value]]=AI$14,IF(Input_table[[#This Row],[likelihood value]]=AI$13,Input_table[[#This Row],[ID2]]&amp;"-",""),"")</f>
        <v/>
      </c>
      <c r="AJ48" s="37" t="str">
        <f>IF(Input_table[[#This Row],[Impact value]]=AJ$14,IF(Input_table[[#This Row],[likelihood value]]=AJ$13,Input_table[[#This Row],[ID2]]&amp;"-",""),"")</f>
        <v/>
      </c>
      <c r="AK48" s="37" t="str">
        <f>IF(Input_table[[#This Row],[Impact value]]=AK$14,IF(Input_table[[#This Row],[likelihood value]]=AK$13,Input_table[[#This Row],[ID2]]&amp;"-",""),"")</f>
        <v/>
      </c>
      <c r="AL48" s="37" t="str">
        <f>IF(Input_table[[#This Row],[Impact value]]=AL$14,IF(Input_table[[#This Row],[likelihood value]]=AL$13,Input_table[[#This Row],[ID2]]&amp;"-",""),"")</f>
        <v/>
      </c>
      <c r="AM48" s="37" t="str">
        <f>IF(Input_table[[#This Row],[Impact value]]=AM$14,IF(Input_table[[#This Row],[likelihood value]]=AM$13,Input_table[[#This Row],[ID2]]&amp;"-",""),"")</f>
        <v/>
      </c>
      <c r="AN48" s="37" t="str">
        <f>IF(Input_table[[#This Row],[Impact value]]=AN$14,IF(Input_table[[#This Row],[likelihood value]]=AN$13,Input_table[[#This Row],[ID2]]&amp;"-",""),"")</f>
        <v/>
      </c>
      <c r="AO48" s="37" t="str">
        <f>IF(Input_table[[#This Row],[Impact value]]=AO$14,IF(Input_table[[#This Row],[likelihood value]]=AO$13,Input_table[[#This Row],[ID2]]&amp;"-",""),"")</f>
        <v/>
      </c>
      <c r="AP48" s="37" t="str">
        <f>IF(Input_table[[#This Row],[Impact value]]=AP$14,IF(Input_table[[#This Row],[likelihood value]]=AP$13,Input_table[[#This Row],[ID2]]&amp;"-",""),"")</f>
        <v/>
      </c>
      <c r="AQ48" s="37" t="str">
        <f>IF(Input_table[[#This Row],[Impact value]]=AQ$14,IF(Input_table[[#This Row],[likelihood value]]=AQ$13,Input_table[[#This Row],[ID2]]&amp;"-",""),"")</f>
        <v/>
      </c>
      <c r="AR48" s="37" t="str">
        <f>IF(Input_table[[#This Row],[Impact value]]=AR$14,IF(Input_table[[#This Row],[likelihood value]]=AR$13,Input_table[[#This Row],[ID2]]&amp;"-",""),"")</f>
        <v/>
      </c>
      <c r="AS48" s="37" t="str">
        <f>IF(Input_table[[#This Row],[Impact value]]=AS$14,IF(Input_table[[#This Row],[likelihood value]]=AS$13,Input_table[[#This Row],[ID2]]&amp;"-",""),"")</f>
        <v/>
      </c>
      <c r="AT48" s="37" t="str">
        <f>IF(Input_table[[#This Row],[Impact value]]=AT$14,IF(Input_table[[#This Row],[likelihood value]]=AT$13,Input_table[[#This Row],[ID2]]&amp;"-",""),"")</f>
        <v/>
      </c>
      <c r="AU48" s="37" t="str">
        <f>IF(Input_table[[#This Row],[Impact value]]=AU$14,IF(Input_table[[#This Row],[likelihood value]]=AU$13,Input_table[[#This Row],[ID2]]&amp;"-",""),"")</f>
        <v/>
      </c>
      <c r="AV48" s="37" t="str">
        <f>IF(Input_table[[#This Row],[Impact value]]=AV$14,IF(Input_table[[#This Row],[likelihood value]]=AV$13,Input_table[[#This Row],[ID2]]&amp;"-",""),"")</f>
        <v/>
      </c>
      <c r="AW48" s="37" t="str">
        <f>IF(Input_table[[#This Row],[Impact value]]=AW$14,IF(Input_table[[#This Row],[likelihood value]]=AW$13,Input_table[[#This Row],[ID2]]&amp;"-",""),"")</f>
        <v/>
      </c>
      <c r="AX48" s="37" t="str">
        <f>IF(Input_table[[#This Row],[Impact value]]=AX$14,IF(Input_table[[#This Row],[likelihood value]]=AX$13,Input_table[[#This Row],[ID2]]&amp;"-",""),"")</f>
        <v/>
      </c>
      <c r="AY48" s="37" t="str">
        <f>IF(Input_table[[#This Row],[Impact value]]=AY$14,IF(Input_table[[#This Row],[likelihood value]]=AY$13,Input_table[[#This Row],[ID2]]&amp;"-",""),"")</f>
        <v/>
      </c>
      <c r="AZ48" s="37" t="str">
        <f>IF(Input_table[[#This Row],[Impact value]]=AZ$14,IF(Input_table[[#This Row],[likelihood value]]=AZ$13,Input_table[[#This Row],[ID2]]&amp;"-",""),"")</f>
        <v/>
      </c>
      <c r="BA48" s="37" t="str">
        <f>IF(Input_table[[#This Row],[Impact value]]=BA$14,IF(Input_table[[#This Row],[likelihood value]]=BA$13,Input_table[[#This Row],[ID2]]&amp;"-",""),"")</f>
        <v/>
      </c>
      <c r="BB48" s="37" t="str">
        <f>IF(Input_table[[#This Row],[Impact value]]=BB$14,IF(Input_table[[#This Row],[likelihood value]]=BB$13,Input_table[[#This Row],[ID2]]&amp;"-",""),"")</f>
        <v/>
      </c>
      <c r="BC48" s="37" t="str">
        <f>IF(Input_table[[#This Row],[Impact value]]=BC$14,IF(Input_table[[#This Row],[likelihood value]]=BC$13,Input_table[[#This Row],[ID2]]&amp;"-",""),"")</f>
        <v/>
      </c>
      <c r="BD48" s="37" t="str">
        <f>IF(Input_table[[#This Row],[Impact value]]=BD$14,IF(Input_table[[#This Row],[likelihood value]]=BD$13,Input_table[[#This Row],[ID2]]&amp;"-",""),"")</f>
        <v/>
      </c>
      <c r="BE48" s="37">
        <f>ROW(Input_table[[#This Row],[hazard]])-15</f>
        <v>33</v>
      </c>
      <c r="BF48" s="37"/>
    </row>
    <row r="49" spans="1:58" s="38" customFormat="1" x14ac:dyDescent="0.45">
      <c r="A49" s="29">
        <f>Input_table[[#This Row],[ID2]]</f>
        <v>34</v>
      </c>
      <c r="B49" s="30"/>
      <c r="C49" s="31"/>
      <c r="D49" s="31"/>
      <c r="E49" s="32"/>
      <c r="F49" s="33"/>
      <c r="G49" s="34"/>
      <c r="H49" s="34"/>
      <c r="I49" s="34"/>
      <c r="J49" s="34"/>
      <c r="K49" s="34"/>
      <c r="L49" s="34"/>
      <c r="M49" s="34"/>
      <c r="N49" s="34"/>
      <c r="O49" s="34"/>
      <c r="P49" s="34"/>
      <c r="Q49" s="34"/>
      <c r="R49" s="34"/>
      <c r="S49" s="35"/>
      <c r="T49" s="33"/>
      <c r="U49" s="154" t="str">
        <f>IF(VLOOKUP(Input_table[[#This Row],[ID]],Table3[#All],5)="","",VLOOKUP(Input_table[[#This Row],[ID]],Table3[#All],5))</f>
        <v/>
      </c>
      <c r="V49" s="154" t="str">
        <f>IF(VLOOKUP(Input_table[[#This Row],[ID]],Table3[#All],7)="","",VLOOKUP(Input_table[[#This Row],[ID]],Table3[#All],7))</f>
        <v/>
      </c>
      <c r="W49" s="153" t="str">
        <f>IF(Input_table[[#This Row],[Impact value]]=1,W$2,
IF(Input_table[[#This Row],[Impact value]]=2,W$3,
IF(Input_table[[#This Row],[Impact value]]=3,W$4,
IF(Input_table[[#This Row],[Impact value]]=4,W$5,
IF(Input_table[[#This Row],[Impact value]]=5,W$6,"-")))))</f>
        <v>-</v>
      </c>
      <c r="X49" s="179"/>
      <c r="Y49" s="154" t="str">
        <f>IF(Input_table[[#This Row],[Risk value]]=0,"-",VLOOKUP(Input_table[[#This Row],[Risk value]],Help!$A$191:$B$195,2))</f>
        <v>-</v>
      </c>
      <c r="Z49" s="36">
        <f>IF(Input_table[[#This Row],[Severity]]=T$2,1,
IF(Input_table[[#This Row],[Severity]]=T$3,2,
IF(Input_table[[#This Row],[Severity]]=T$4,3,
IF(Input_table[[#This Row],[Severity]]=T$5,4,
IF(Input_table[[#This Row],[Severity]]=T$6,5,0)))))</f>
        <v>0</v>
      </c>
      <c r="AA49" s="36">
        <f>IF(Input_table[[#This Row],[Coping capacity]]=V$2,1,
IF(Input_table[[#This Row],[Coping capacity]]=V$3,2,
IF(Input_table[[#This Row],[Coping capacity]]=V$4,3,
IF(Input_table[[#This Row],[Coping capacity]]=V$5,4,
IF(Input_table[[#This Row],[Coping capacity]]=V$6,5,0)))))</f>
        <v>0</v>
      </c>
      <c r="AB49" s="36">
        <f>IF(Input_table[[#This Row],[Likelihood]]=S$2,1,
IF(Input_table[[#This Row],[Likelihood]]=S$3,2,
IF(Input_table[[#This Row],[Likelihood]]=S$4,3,
IF(Input_table[[#This Row],[Likelihood]]=S$5,4,
IF(Input_table[[#This Row],[Likelihood]]=S$6,5,0)))))</f>
        <v>0</v>
      </c>
      <c r="AC49" s="36">
        <f>IF(Input_table[[#This Row],[Vulnerability]]=U$2,5,
IF(Input_table[[#This Row],[Vulnerability]]=U$3,4,
IF(Input_table[[#This Row],[Vulnerability]]=U$4,3,
IF(Input_table[[#This Row],[Vulnerability]]=U$5,2,
IF(Input_table[[#This Row],[Vulnerability]]=U$6,1,0)))))</f>
        <v>0</v>
      </c>
      <c r="AD4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4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49" s="37" t="str">
        <f>IF(Input_table[[#This Row],[Impact value]]=AF$14,IF(Input_table[[#This Row],[likelihood value]]=AF$13,Input_table[[#This Row],[ID2]]&amp;"-",""),"")</f>
        <v/>
      </c>
      <c r="AG49" s="37" t="str">
        <f>IF(Input_table[[#This Row],[Impact value]]=AG$14,IF(Input_table[[#This Row],[likelihood value]]=AG$13,Input_table[[#This Row],[ID2]]&amp;"-",""),"")</f>
        <v/>
      </c>
      <c r="AH49" s="37" t="str">
        <f>IF(Input_table[[#This Row],[Impact value]]=AH$14,IF(Input_table[[#This Row],[likelihood value]]=AH$13,Input_table[[#This Row],[ID2]]&amp;"-",""),"")</f>
        <v/>
      </c>
      <c r="AI49" s="37" t="str">
        <f>IF(Input_table[[#This Row],[Impact value]]=AI$14,IF(Input_table[[#This Row],[likelihood value]]=AI$13,Input_table[[#This Row],[ID2]]&amp;"-",""),"")</f>
        <v/>
      </c>
      <c r="AJ49" s="37" t="str">
        <f>IF(Input_table[[#This Row],[Impact value]]=AJ$14,IF(Input_table[[#This Row],[likelihood value]]=AJ$13,Input_table[[#This Row],[ID2]]&amp;"-",""),"")</f>
        <v/>
      </c>
      <c r="AK49" s="37" t="str">
        <f>IF(Input_table[[#This Row],[Impact value]]=AK$14,IF(Input_table[[#This Row],[likelihood value]]=AK$13,Input_table[[#This Row],[ID2]]&amp;"-",""),"")</f>
        <v/>
      </c>
      <c r="AL49" s="37" t="str">
        <f>IF(Input_table[[#This Row],[Impact value]]=AL$14,IF(Input_table[[#This Row],[likelihood value]]=AL$13,Input_table[[#This Row],[ID2]]&amp;"-",""),"")</f>
        <v/>
      </c>
      <c r="AM49" s="37" t="str">
        <f>IF(Input_table[[#This Row],[Impact value]]=AM$14,IF(Input_table[[#This Row],[likelihood value]]=AM$13,Input_table[[#This Row],[ID2]]&amp;"-",""),"")</f>
        <v/>
      </c>
      <c r="AN49" s="37" t="str">
        <f>IF(Input_table[[#This Row],[Impact value]]=AN$14,IF(Input_table[[#This Row],[likelihood value]]=AN$13,Input_table[[#This Row],[ID2]]&amp;"-",""),"")</f>
        <v/>
      </c>
      <c r="AO49" s="37" t="str">
        <f>IF(Input_table[[#This Row],[Impact value]]=AO$14,IF(Input_table[[#This Row],[likelihood value]]=AO$13,Input_table[[#This Row],[ID2]]&amp;"-",""),"")</f>
        <v/>
      </c>
      <c r="AP49" s="37" t="str">
        <f>IF(Input_table[[#This Row],[Impact value]]=AP$14,IF(Input_table[[#This Row],[likelihood value]]=AP$13,Input_table[[#This Row],[ID2]]&amp;"-",""),"")</f>
        <v/>
      </c>
      <c r="AQ49" s="37" t="str">
        <f>IF(Input_table[[#This Row],[Impact value]]=AQ$14,IF(Input_table[[#This Row],[likelihood value]]=AQ$13,Input_table[[#This Row],[ID2]]&amp;"-",""),"")</f>
        <v/>
      </c>
      <c r="AR49" s="37" t="str">
        <f>IF(Input_table[[#This Row],[Impact value]]=AR$14,IF(Input_table[[#This Row],[likelihood value]]=AR$13,Input_table[[#This Row],[ID2]]&amp;"-",""),"")</f>
        <v/>
      </c>
      <c r="AS49" s="37" t="str">
        <f>IF(Input_table[[#This Row],[Impact value]]=AS$14,IF(Input_table[[#This Row],[likelihood value]]=AS$13,Input_table[[#This Row],[ID2]]&amp;"-",""),"")</f>
        <v/>
      </c>
      <c r="AT49" s="37" t="str">
        <f>IF(Input_table[[#This Row],[Impact value]]=AT$14,IF(Input_table[[#This Row],[likelihood value]]=AT$13,Input_table[[#This Row],[ID2]]&amp;"-",""),"")</f>
        <v/>
      </c>
      <c r="AU49" s="37" t="str">
        <f>IF(Input_table[[#This Row],[Impact value]]=AU$14,IF(Input_table[[#This Row],[likelihood value]]=AU$13,Input_table[[#This Row],[ID2]]&amp;"-",""),"")</f>
        <v/>
      </c>
      <c r="AV49" s="37" t="str">
        <f>IF(Input_table[[#This Row],[Impact value]]=AV$14,IF(Input_table[[#This Row],[likelihood value]]=AV$13,Input_table[[#This Row],[ID2]]&amp;"-",""),"")</f>
        <v/>
      </c>
      <c r="AW49" s="37" t="str">
        <f>IF(Input_table[[#This Row],[Impact value]]=AW$14,IF(Input_table[[#This Row],[likelihood value]]=AW$13,Input_table[[#This Row],[ID2]]&amp;"-",""),"")</f>
        <v/>
      </c>
      <c r="AX49" s="37" t="str">
        <f>IF(Input_table[[#This Row],[Impact value]]=AX$14,IF(Input_table[[#This Row],[likelihood value]]=AX$13,Input_table[[#This Row],[ID2]]&amp;"-",""),"")</f>
        <v/>
      </c>
      <c r="AY49" s="37" t="str">
        <f>IF(Input_table[[#This Row],[Impact value]]=AY$14,IF(Input_table[[#This Row],[likelihood value]]=AY$13,Input_table[[#This Row],[ID2]]&amp;"-",""),"")</f>
        <v/>
      </c>
      <c r="AZ49" s="37" t="str">
        <f>IF(Input_table[[#This Row],[Impact value]]=AZ$14,IF(Input_table[[#This Row],[likelihood value]]=AZ$13,Input_table[[#This Row],[ID2]]&amp;"-",""),"")</f>
        <v/>
      </c>
      <c r="BA49" s="37" t="str">
        <f>IF(Input_table[[#This Row],[Impact value]]=BA$14,IF(Input_table[[#This Row],[likelihood value]]=BA$13,Input_table[[#This Row],[ID2]]&amp;"-",""),"")</f>
        <v/>
      </c>
      <c r="BB49" s="37" t="str">
        <f>IF(Input_table[[#This Row],[Impact value]]=BB$14,IF(Input_table[[#This Row],[likelihood value]]=BB$13,Input_table[[#This Row],[ID2]]&amp;"-",""),"")</f>
        <v/>
      </c>
      <c r="BC49" s="37" t="str">
        <f>IF(Input_table[[#This Row],[Impact value]]=BC$14,IF(Input_table[[#This Row],[likelihood value]]=BC$13,Input_table[[#This Row],[ID2]]&amp;"-",""),"")</f>
        <v/>
      </c>
      <c r="BD49" s="37" t="str">
        <f>IF(Input_table[[#This Row],[Impact value]]=BD$14,IF(Input_table[[#This Row],[likelihood value]]=BD$13,Input_table[[#This Row],[ID2]]&amp;"-",""),"")</f>
        <v/>
      </c>
      <c r="BE49" s="37">
        <f>ROW(Input_table[[#This Row],[hazard]])-15</f>
        <v>34</v>
      </c>
      <c r="BF49" s="37"/>
    </row>
    <row r="50" spans="1:58" s="38" customFormat="1" x14ac:dyDescent="0.45">
      <c r="A50" s="29">
        <f>Input_table[[#This Row],[ID2]]</f>
        <v>35</v>
      </c>
      <c r="B50" s="30"/>
      <c r="C50" s="31"/>
      <c r="D50" s="31"/>
      <c r="E50" s="32"/>
      <c r="F50" s="33"/>
      <c r="G50" s="34"/>
      <c r="H50" s="34"/>
      <c r="I50" s="34"/>
      <c r="J50" s="34"/>
      <c r="K50" s="34"/>
      <c r="L50" s="34"/>
      <c r="M50" s="34"/>
      <c r="N50" s="34"/>
      <c r="O50" s="34"/>
      <c r="P50" s="34"/>
      <c r="Q50" s="34"/>
      <c r="R50" s="34"/>
      <c r="S50" s="35"/>
      <c r="T50" s="33"/>
      <c r="U50" s="154" t="str">
        <f>IF(VLOOKUP(Input_table[[#This Row],[ID]],Table3[#All],5)="","",VLOOKUP(Input_table[[#This Row],[ID]],Table3[#All],5))</f>
        <v/>
      </c>
      <c r="V50" s="154" t="str">
        <f>IF(VLOOKUP(Input_table[[#This Row],[ID]],Table3[#All],7)="","",VLOOKUP(Input_table[[#This Row],[ID]],Table3[#All],7))</f>
        <v/>
      </c>
      <c r="W50" s="153" t="str">
        <f>IF(Input_table[[#This Row],[Impact value]]=1,W$2,
IF(Input_table[[#This Row],[Impact value]]=2,W$3,
IF(Input_table[[#This Row],[Impact value]]=3,W$4,
IF(Input_table[[#This Row],[Impact value]]=4,W$5,
IF(Input_table[[#This Row],[Impact value]]=5,W$6,"-")))))</f>
        <v>-</v>
      </c>
      <c r="X50" s="179"/>
      <c r="Y50" s="154" t="str">
        <f>IF(Input_table[[#This Row],[Risk value]]=0,"-",VLOOKUP(Input_table[[#This Row],[Risk value]],Help!$A$191:$B$195,2))</f>
        <v>-</v>
      </c>
      <c r="Z50" s="36">
        <f>IF(Input_table[[#This Row],[Severity]]=T$2,1,
IF(Input_table[[#This Row],[Severity]]=T$3,2,
IF(Input_table[[#This Row],[Severity]]=T$4,3,
IF(Input_table[[#This Row],[Severity]]=T$5,4,
IF(Input_table[[#This Row],[Severity]]=T$6,5,0)))))</f>
        <v>0</v>
      </c>
      <c r="AA50" s="36">
        <f>IF(Input_table[[#This Row],[Coping capacity]]=V$2,1,
IF(Input_table[[#This Row],[Coping capacity]]=V$3,2,
IF(Input_table[[#This Row],[Coping capacity]]=V$4,3,
IF(Input_table[[#This Row],[Coping capacity]]=V$5,4,
IF(Input_table[[#This Row],[Coping capacity]]=V$6,5,0)))))</f>
        <v>0</v>
      </c>
      <c r="AB50" s="36">
        <f>IF(Input_table[[#This Row],[Likelihood]]=S$2,1,
IF(Input_table[[#This Row],[Likelihood]]=S$3,2,
IF(Input_table[[#This Row],[Likelihood]]=S$4,3,
IF(Input_table[[#This Row],[Likelihood]]=S$5,4,
IF(Input_table[[#This Row],[Likelihood]]=S$6,5,0)))))</f>
        <v>0</v>
      </c>
      <c r="AC50" s="36">
        <f>IF(Input_table[[#This Row],[Vulnerability]]=U$2,5,
IF(Input_table[[#This Row],[Vulnerability]]=U$3,4,
IF(Input_table[[#This Row],[Vulnerability]]=U$4,3,
IF(Input_table[[#This Row],[Vulnerability]]=U$5,2,
IF(Input_table[[#This Row],[Vulnerability]]=U$6,1,0)))))</f>
        <v>0</v>
      </c>
      <c r="AD5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0" s="37" t="str">
        <f>IF(Input_table[[#This Row],[Impact value]]=AF$14,IF(Input_table[[#This Row],[likelihood value]]=AF$13,Input_table[[#This Row],[ID2]]&amp;"-",""),"")</f>
        <v/>
      </c>
      <c r="AG50" s="37" t="str">
        <f>IF(Input_table[[#This Row],[Impact value]]=AG$14,IF(Input_table[[#This Row],[likelihood value]]=AG$13,Input_table[[#This Row],[ID2]]&amp;"-",""),"")</f>
        <v/>
      </c>
      <c r="AH50" s="37" t="str">
        <f>IF(Input_table[[#This Row],[Impact value]]=AH$14,IF(Input_table[[#This Row],[likelihood value]]=AH$13,Input_table[[#This Row],[ID2]]&amp;"-",""),"")</f>
        <v/>
      </c>
      <c r="AI50" s="37" t="str">
        <f>IF(Input_table[[#This Row],[Impact value]]=AI$14,IF(Input_table[[#This Row],[likelihood value]]=AI$13,Input_table[[#This Row],[ID2]]&amp;"-",""),"")</f>
        <v/>
      </c>
      <c r="AJ50" s="37" t="str">
        <f>IF(Input_table[[#This Row],[Impact value]]=AJ$14,IF(Input_table[[#This Row],[likelihood value]]=AJ$13,Input_table[[#This Row],[ID2]]&amp;"-",""),"")</f>
        <v/>
      </c>
      <c r="AK50" s="37" t="str">
        <f>IF(Input_table[[#This Row],[Impact value]]=AK$14,IF(Input_table[[#This Row],[likelihood value]]=AK$13,Input_table[[#This Row],[ID2]]&amp;"-",""),"")</f>
        <v/>
      </c>
      <c r="AL50" s="37" t="str">
        <f>IF(Input_table[[#This Row],[Impact value]]=AL$14,IF(Input_table[[#This Row],[likelihood value]]=AL$13,Input_table[[#This Row],[ID2]]&amp;"-",""),"")</f>
        <v/>
      </c>
      <c r="AM50" s="37" t="str">
        <f>IF(Input_table[[#This Row],[Impact value]]=AM$14,IF(Input_table[[#This Row],[likelihood value]]=AM$13,Input_table[[#This Row],[ID2]]&amp;"-",""),"")</f>
        <v/>
      </c>
      <c r="AN50" s="37" t="str">
        <f>IF(Input_table[[#This Row],[Impact value]]=AN$14,IF(Input_table[[#This Row],[likelihood value]]=AN$13,Input_table[[#This Row],[ID2]]&amp;"-",""),"")</f>
        <v/>
      </c>
      <c r="AO50" s="37" t="str">
        <f>IF(Input_table[[#This Row],[Impact value]]=AO$14,IF(Input_table[[#This Row],[likelihood value]]=AO$13,Input_table[[#This Row],[ID2]]&amp;"-",""),"")</f>
        <v/>
      </c>
      <c r="AP50" s="37" t="str">
        <f>IF(Input_table[[#This Row],[Impact value]]=AP$14,IF(Input_table[[#This Row],[likelihood value]]=AP$13,Input_table[[#This Row],[ID2]]&amp;"-",""),"")</f>
        <v/>
      </c>
      <c r="AQ50" s="37" t="str">
        <f>IF(Input_table[[#This Row],[Impact value]]=AQ$14,IF(Input_table[[#This Row],[likelihood value]]=AQ$13,Input_table[[#This Row],[ID2]]&amp;"-",""),"")</f>
        <v/>
      </c>
      <c r="AR50" s="37" t="str">
        <f>IF(Input_table[[#This Row],[Impact value]]=AR$14,IF(Input_table[[#This Row],[likelihood value]]=AR$13,Input_table[[#This Row],[ID2]]&amp;"-",""),"")</f>
        <v/>
      </c>
      <c r="AS50" s="37" t="str">
        <f>IF(Input_table[[#This Row],[Impact value]]=AS$14,IF(Input_table[[#This Row],[likelihood value]]=AS$13,Input_table[[#This Row],[ID2]]&amp;"-",""),"")</f>
        <v/>
      </c>
      <c r="AT50" s="37" t="str">
        <f>IF(Input_table[[#This Row],[Impact value]]=AT$14,IF(Input_table[[#This Row],[likelihood value]]=AT$13,Input_table[[#This Row],[ID2]]&amp;"-",""),"")</f>
        <v/>
      </c>
      <c r="AU50" s="37" t="str">
        <f>IF(Input_table[[#This Row],[Impact value]]=AU$14,IF(Input_table[[#This Row],[likelihood value]]=AU$13,Input_table[[#This Row],[ID2]]&amp;"-",""),"")</f>
        <v/>
      </c>
      <c r="AV50" s="37" t="str">
        <f>IF(Input_table[[#This Row],[Impact value]]=AV$14,IF(Input_table[[#This Row],[likelihood value]]=AV$13,Input_table[[#This Row],[ID2]]&amp;"-",""),"")</f>
        <v/>
      </c>
      <c r="AW50" s="37" t="str">
        <f>IF(Input_table[[#This Row],[Impact value]]=AW$14,IF(Input_table[[#This Row],[likelihood value]]=AW$13,Input_table[[#This Row],[ID2]]&amp;"-",""),"")</f>
        <v/>
      </c>
      <c r="AX50" s="37" t="str">
        <f>IF(Input_table[[#This Row],[Impact value]]=AX$14,IF(Input_table[[#This Row],[likelihood value]]=AX$13,Input_table[[#This Row],[ID2]]&amp;"-",""),"")</f>
        <v/>
      </c>
      <c r="AY50" s="37" t="str">
        <f>IF(Input_table[[#This Row],[Impact value]]=AY$14,IF(Input_table[[#This Row],[likelihood value]]=AY$13,Input_table[[#This Row],[ID2]]&amp;"-",""),"")</f>
        <v/>
      </c>
      <c r="AZ50" s="37" t="str">
        <f>IF(Input_table[[#This Row],[Impact value]]=AZ$14,IF(Input_table[[#This Row],[likelihood value]]=AZ$13,Input_table[[#This Row],[ID2]]&amp;"-",""),"")</f>
        <v/>
      </c>
      <c r="BA50" s="37" t="str">
        <f>IF(Input_table[[#This Row],[Impact value]]=BA$14,IF(Input_table[[#This Row],[likelihood value]]=BA$13,Input_table[[#This Row],[ID2]]&amp;"-",""),"")</f>
        <v/>
      </c>
      <c r="BB50" s="37" t="str">
        <f>IF(Input_table[[#This Row],[Impact value]]=BB$14,IF(Input_table[[#This Row],[likelihood value]]=BB$13,Input_table[[#This Row],[ID2]]&amp;"-",""),"")</f>
        <v/>
      </c>
      <c r="BC50" s="37" t="str">
        <f>IF(Input_table[[#This Row],[Impact value]]=BC$14,IF(Input_table[[#This Row],[likelihood value]]=BC$13,Input_table[[#This Row],[ID2]]&amp;"-",""),"")</f>
        <v/>
      </c>
      <c r="BD50" s="37" t="str">
        <f>IF(Input_table[[#This Row],[Impact value]]=BD$14,IF(Input_table[[#This Row],[likelihood value]]=BD$13,Input_table[[#This Row],[ID2]]&amp;"-",""),"")</f>
        <v/>
      </c>
      <c r="BE50" s="37">
        <f>ROW(Input_table[[#This Row],[hazard]])-15</f>
        <v>35</v>
      </c>
      <c r="BF50" s="37"/>
    </row>
    <row r="51" spans="1:58" s="38" customFormat="1" x14ac:dyDescent="0.45">
      <c r="A51" s="29">
        <f>Input_table[[#This Row],[ID2]]</f>
        <v>36</v>
      </c>
      <c r="B51" s="30"/>
      <c r="C51" s="31"/>
      <c r="D51" s="31"/>
      <c r="E51" s="32"/>
      <c r="F51" s="33"/>
      <c r="G51" s="34"/>
      <c r="H51" s="34"/>
      <c r="I51" s="34"/>
      <c r="J51" s="34"/>
      <c r="K51" s="34"/>
      <c r="L51" s="34"/>
      <c r="M51" s="34"/>
      <c r="N51" s="34"/>
      <c r="O51" s="34"/>
      <c r="P51" s="34"/>
      <c r="Q51" s="34"/>
      <c r="R51" s="34"/>
      <c r="S51" s="35"/>
      <c r="T51" s="33"/>
      <c r="U51" s="154" t="str">
        <f>IF(VLOOKUP(Input_table[[#This Row],[ID]],Table3[#All],5)="","",VLOOKUP(Input_table[[#This Row],[ID]],Table3[#All],5))</f>
        <v/>
      </c>
      <c r="V51" s="154" t="str">
        <f>IF(VLOOKUP(Input_table[[#This Row],[ID]],Table3[#All],7)="","",VLOOKUP(Input_table[[#This Row],[ID]],Table3[#All],7))</f>
        <v/>
      </c>
      <c r="W51" s="153" t="str">
        <f>IF(Input_table[[#This Row],[Impact value]]=1,W$2,
IF(Input_table[[#This Row],[Impact value]]=2,W$3,
IF(Input_table[[#This Row],[Impact value]]=3,W$4,
IF(Input_table[[#This Row],[Impact value]]=4,W$5,
IF(Input_table[[#This Row],[Impact value]]=5,W$6,"-")))))</f>
        <v>-</v>
      </c>
      <c r="X51" s="179"/>
      <c r="Y51" s="154" t="str">
        <f>IF(Input_table[[#This Row],[Risk value]]=0,"-",VLOOKUP(Input_table[[#This Row],[Risk value]],Help!$A$191:$B$195,2))</f>
        <v>-</v>
      </c>
      <c r="Z51" s="36">
        <f>IF(Input_table[[#This Row],[Severity]]=T$2,1,
IF(Input_table[[#This Row],[Severity]]=T$3,2,
IF(Input_table[[#This Row],[Severity]]=T$4,3,
IF(Input_table[[#This Row],[Severity]]=T$5,4,
IF(Input_table[[#This Row],[Severity]]=T$6,5,0)))))</f>
        <v>0</v>
      </c>
      <c r="AA51" s="36">
        <f>IF(Input_table[[#This Row],[Coping capacity]]=V$2,1,
IF(Input_table[[#This Row],[Coping capacity]]=V$3,2,
IF(Input_table[[#This Row],[Coping capacity]]=V$4,3,
IF(Input_table[[#This Row],[Coping capacity]]=V$5,4,
IF(Input_table[[#This Row],[Coping capacity]]=V$6,5,0)))))</f>
        <v>0</v>
      </c>
      <c r="AB51" s="36">
        <f>IF(Input_table[[#This Row],[Likelihood]]=S$2,1,
IF(Input_table[[#This Row],[Likelihood]]=S$3,2,
IF(Input_table[[#This Row],[Likelihood]]=S$4,3,
IF(Input_table[[#This Row],[Likelihood]]=S$5,4,
IF(Input_table[[#This Row],[Likelihood]]=S$6,5,0)))))</f>
        <v>0</v>
      </c>
      <c r="AC51" s="36">
        <f>IF(Input_table[[#This Row],[Vulnerability]]=U$2,5,
IF(Input_table[[#This Row],[Vulnerability]]=U$3,4,
IF(Input_table[[#This Row],[Vulnerability]]=U$4,3,
IF(Input_table[[#This Row],[Vulnerability]]=U$5,2,
IF(Input_table[[#This Row],[Vulnerability]]=U$6,1,0)))))</f>
        <v>0</v>
      </c>
      <c r="AD5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1" s="37" t="str">
        <f>IF(Input_table[[#This Row],[Impact value]]=AF$14,IF(Input_table[[#This Row],[likelihood value]]=AF$13,Input_table[[#This Row],[ID2]]&amp;"-",""),"")</f>
        <v/>
      </c>
      <c r="AG51" s="37" t="str">
        <f>IF(Input_table[[#This Row],[Impact value]]=AG$14,IF(Input_table[[#This Row],[likelihood value]]=AG$13,Input_table[[#This Row],[ID2]]&amp;"-",""),"")</f>
        <v/>
      </c>
      <c r="AH51" s="37" t="str">
        <f>IF(Input_table[[#This Row],[Impact value]]=AH$14,IF(Input_table[[#This Row],[likelihood value]]=AH$13,Input_table[[#This Row],[ID2]]&amp;"-",""),"")</f>
        <v/>
      </c>
      <c r="AI51" s="37" t="str">
        <f>IF(Input_table[[#This Row],[Impact value]]=AI$14,IF(Input_table[[#This Row],[likelihood value]]=AI$13,Input_table[[#This Row],[ID2]]&amp;"-",""),"")</f>
        <v/>
      </c>
      <c r="AJ51" s="37" t="str">
        <f>IF(Input_table[[#This Row],[Impact value]]=AJ$14,IF(Input_table[[#This Row],[likelihood value]]=AJ$13,Input_table[[#This Row],[ID2]]&amp;"-",""),"")</f>
        <v/>
      </c>
      <c r="AK51" s="37" t="str">
        <f>IF(Input_table[[#This Row],[Impact value]]=AK$14,IF(Input_table[[#This Row],[likelihood value]]=AK$13,Input_table[[#This Row],[ID2]]&amp;"-",""),"")</f>
        <v/>
      </c>
      <c r="AL51" s="37" t="str">
        <f>IF(Input_table[[#This Row],[Impact value]]=AL$14,IF(Input_table[[#This Row],[likelihood value]]=AL$13,Input_table[[#This Row],[ID2]]&amp;"-",""),"")</f>
        <v/>
      </c>
      <c r="AM51" s="37" t="str">
        <f>IF(Input_table[[#This Row],[Impact value]]=AM$14,IF(Input_table[[#This Row],[likelihood value]]=AM$13,Input_table[[#This Row],[ID2]]&amp;"-",""),"")</f>
        <v/>
      </c>
      <c r="AN51" s="37" t="str">
        <f>IF(Input_table[[#This Row],[Impact value]]=AN$14,IF(Input_table[[#This Row],[likelihood value]]=AN$13,Input_table[[#This Row],[ID2]]&amp;"-",""),"")</f>
        <v/>
      </c>
      <c r="AO51" s="37" t="str">
        <f>IF(Input_table[[#This Row],[Impact value]]=AO$14,IF(Input_table[[#This Row],[likelihood value]]=AO$13,Input_table[[#This Row],[ID2]]&amp;"-",""),"")</f>
        <v/>
      </c>
      <c r="AP51" s="37" t="str">
        <f>IF(Input_table[[#This Row],[Impact value]]=AP$14,IF(Input_table[[#This Row],[likelihood value]]=AP$13,Input_table[[#This Row],[ID2]]&amp;"-",""),"")</f>
        <v/>
      </c>
      <c r="AQ51" s="37" t="str">
        <f>IF(Input_table[[#This Row],[Impact value]]=AQ$14,IF(Input_table[[#This Row],[likelihood value]]=AQ$13,Input_table[[#This Row],[ID2]]&amp;"-",""),"")</f>
        <v/>
      </c>
      <c r="AR51" s="37" t="str">
        <f>IF(Input_table[[#This Row],[Impact value]]=AR$14,IF(Input_table[[#This Row],[likelihood value]]=AR$13,Input_table[[#This Row],[ID2]]&amp;"-",""),"")</f>
        <v/>
      </c>
      <c r="AS51" s="37" t="str">
        <f>IF(Input_table[[#This Row],[Impact value]]=AS$14,IF(Input_table[[#This Row],[likelihood value]]=AS$13,Input_table[[#This Row],[ID2]]&amp;"-",""),"")</f>
        <v/>
      </c>
      <c r="AT51" s="37" t="str">
        <f>IF(Input_table[[#This Row],[Impact value]]=AT$14,IF(Input_table[[#This Row],[likelihood value]]=AT$13,Input_table[[#This Row],[ID2]]&amp;"-",""),"")</f>
        <v/>
      </c>
      <c r="AU51" s="37" t="str">
        <f>IF(Input_table[[#This Row],[Impact value]]=AU$14,IF(Input_table[[#This Row],[likelihood value]]=AU$13,Input_table[[#This Row],[ID2]]&amp;"-",""),"")</f>
        <v/>
      </c>
      <c r="AV51" s="37" t="str">
        <f>IF(Input_table[[#This Row],[Impact value]]=AV$14,IF(Input_table[[#This Row],[likelihood value]]=AV$13,Input_table[[#This Row],[ID2]]&amp;"-",""),"")</f>
        <v/>
      </c>
      <c r="AW51" s="37" t="str">
        <f>IF(Input_table[[#This Row],[Impact value]]=AW$14,IF(Input_table[[#This Row],[likelihood value]]=AW$13,Input_table[[#This Row],[ID2]]&amp;"-",""),"")</f>
        <v/>
      </c>
      <c r="AX51" s="37" t="str">
        <f>IF(Input_table[[#This Row],[Impact value]]=AX$14,IF(Input_table[[#This Row],[likelihood value]]=AX$13,Input_table[[#This Row],[ID2]]&amp;"-",""),"")</f>
        <v/>
      </c>
      <c r="AY51" s="37" t="str">
        <f>IF(Input_table[[#This Row],[Impact value]]=AY$14,IF(Input_table[[#This Row],[likelihood value]]=AY$13,Input_table[[#This Row],[ID2]]&amp;"-",""),"")</f>
        <v/>
      </c>
      <c r="AZ51" s="37" t="str">
        <f>IF(Input_table[[#This Row],[Impact value]]=AZ$14,IF(Input_table[[#This Row],[likelihood value]]=AZ$13,Input_table[[#This Row],[ID2]]&amp;"-",""),"")</f>
        <v/>
      </c>
      <c r="BA51" s="37" t="str">
        <f>IF(Input_table[[#This Row],[Impact value]]=BA$14,IF(Input_table[[#This Row],[likelihood value]]=BA$13,Input_table[[#This Row],[ID2]]&amp;"-",""),"")</f>
        <v/>
      </c>
      <c r="BB51" s="37" t="str">
        <f>IF(Input_table[[#This Row],[Impact value]]=BB$14,IF(Input_table[[#This Row],[likelihood value]]=BB$13,Input_table[[#This Row],[ID2]]&amp;"-",""),"")</f>
        <v/>
      </c>
      <c r="BC51" s="37" t="str">
        <f>IF(Input_table[[#This Row],[Impact value]]=BC$14,IF(Input_table[[#This Row],[likelihood value]]=BC$13,Input_table[[#This Row],[ID2]]&amp;"-",""),"")</f>
        <v/>
      </c>
      <c r="BD51" s="37" t="str">
        <f>IF(Input_table[[#This Row],[Impact value]]=BD$14,IF(Input_table[[#This Row],[likelihood value]]=BD$13,Input_table[[#This Row],[ID2]]&amp;"-",""),"")</f>
        <v/>
      </c>
      <c r="BE51" s="37">
        <f>ROW(Input_table[[#This Row],[hazard]])-15</f>
        <v>36</v>
      </c>
      <c r="BF51" s="37"/>
    </row>
    <row r="52" spans="1:58" s="38" customFormat="1" x14ac:dyDescent="0.45">
      <c r="A52" s="29">
        <f>Input_table[[#This Row],[ID2]]</f>
        <v>37</v>
      </c>
      <c r="B52" s="30"/>
      <c r="C52" s="31"/>
      <c r="D52" s="31"/>
      <c r="E52" s="32"/>
      <c r="F52" s="33"/>
      <c r="G52" s="34"/>
      <c r="H52" s="34"/>
      <c r="I52" s="34"/>
      <c r="J52" s="34"/>
      <c r="K52" s="34"/>
      <c r="L52" s="34"/>
      <c r="M52" s="34"/>
      <c r="N52" s="34"/>
      <c r="O52" s="34"/>
      <c r="P52" s="34"/>
      <c r="Q52" s="34"/>
      <c r="R52" s="34"/>
      <c r="S52" s="35"/>
      <c r="T52" s="33"/>
      <c r="U52" s="154" t="str">
        <f>IF(VLOOKUP(Input_table[[#This Row],[ID]],Table3[#All],5)="","",VLOOKUP(Input_table[[#This Row],[ID]],Table3[#All],5))</f>
        <v/>
      </c>
      <c r="V52" s="154" t="str">
        <f>IF(VLOOKUP(Input_table[[#This Row],[ID]],Table3[#All],7)="","",VLOOKUP(Input_table[[#This Row],[ID]],Table3[#All],7))</f>
        <v/>
      </c>
      <c r="W52" s="153" t="str">
        <f>IF(Input_table[[#This Row],[Impact value]]=1,W$2,
IF(Input_table[[#This Row],[Impact value]]=2,W$3,
IF(Input_table[[#This Row],[Impact value]]=3,W$4,
IF(Input_table[[#This Row],[Impact value]]=4,W$5,
IF(Input_table[[#This Row],[Impact value]]=5,W$6,"-")))))</f>
        <v>-</v>
      </c>
      <c r="X52" s="179"/>
      <c r="Y52" s="154" t="str">
        <f>IF(Input_table[[#This Row],[Risk value]]=0,"-",VLOOKUP(Input_table[[#This Row],[Risk value]],Help!$A$191:$B$195,2))</f>
        <v>-</v>
      </c>
      <c r="Z52" s="36">
        <f>IF(Input_table[[#This Row],[Severity]]=T$2,1,
IF(Input_table[[#This Row],[Severity]]=T$3,2,
IF(Input_table[[#This Row],[Severity]]=T$4,3,
IF(Input_table[[#This Row],[Severity]]=T$5,4,
IF(Input_table[[#This Row],[Severity]]=T$6,5,0)))))</f>
        <v>0</v>
      </c>
      <c r="AA52" s="36">
        <f>IF(Input_table[[#This Row],[Coping capacity]]=V$2,1,
IF(Input_table[[#This Row],[Coping capacity]]=V$3,2,
IF(Input_table[[#This Row],[Coping capacity]]=V$4,3,
IF(Input_table[[#This Row],[Coping capacity]]=V$5,4,
IF(Input_table[[#This Row],[Coping capacity]]=V$6,5,0)))))</f>
        <v>0</v>
      </c>
      <c r="AB52" s="36">
        <f>IF(Input_table[[#This Row],[Likelihood]]=S$2,1,
IF(Input_table[[#This Row],[Likelihood]]=S$3,2,
IF(Input_table[[#This Row],[Likelihood]]=S$4,3,
IF(Input_table[[#This Row],[Likelihood]]=S$5,4,
IF(Input_table[[#This Row],[Likelihood]]=S$6,5,0)))))</f>
        <v>0</v>
      </c>
      <c r="AC52" s="36">
        <f>IF(Input_table[[#This Row],[Vulnerability]]=U$2,5,
IF(Input_table[[#This Row],[Vulnerability]]=U$3,4,
IF(Input_table[[#This Row],[Vulnerability]]=U$4,3,
IF(Input_table[[#This Row],[Vulnerability]]=U$5,2,
IF(Input_table[[#This Row],[Vulnerability]]=U$6,1,0)))))</f>
        <v>0</v>
      </c>
      <c r="AD5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2" s="37" t="str">
        <f>IF(Input_table[[#This Row],[Impact value]]=AF$14,IF(Input_table[[#This Row],[likelihood value]]=AF$13,Input_table[[#This Row],[ID2]]&amp;"-",""),"")</f>
        <v/>
      </c>
      <c r="AG52" s="37" t="str">
        <f>IF(Input_table[[#This Row],[Impact value]]=AG$14,IF(Input_table[[#This Row],[likelihood value]]=AG$13,Input_table[[#This Row],[ID2]]&amp;"-",""),"")</f>
        <v/>
      </c>
      <c r="AH52" s="37" t="str">
        <f>IF(Input_table[[#This Row],[Impact value]]=AH$14,IF(Input_table[[#This Row],[likelihood value]]=AH$13,Input_table[[#This Row],[ID2]]&amp;"-",""),"")</f>
        <v/>
      </c>
      <c r="AI52" s="37" t="str">
        <f>IF(Input_table[[#This Row],[Impact value]]=AI$14,IF(Input_table[[#This Row],[likelihood value]]=AI$13,Input_table[[#This Row],[ID2]]&amp;"-",""),"")</f>
        <v/>
      </c>
      <c r="AJ52" s="37" t="str">
        <f>IF(Input_table[[#This Row],[Impact value]]=AJ$14,IF(Input_table[[#This Row],[likelihood value]]=AJ$13,Input_table[[#This Row],[ID2]]&amp;"-",""),"")</f>
        <v/>
      </c>
      <c r="AK52" s="37" t="str">
        <f>IF(Input_table[[#This Row],[Impact value]]=AK$14,IF(Input_table[[#This Row],[likelihood value]]=AK$13,Input_table[[#This Row],[ID2]]&amp;"-",""),"")</f>
        <v/>
      </c>
      <c r="AL52" s="37" t="str">
        <f>IF(Input_table[[#This Row],[Impact value]]=AL$14,IF(Input_table[[#This Row],[likelihood value]]=AL$13,Input_table[[#This Row],[ID2]]&amp;"-",""),"")</f>
        <v/>
      </c>
      <c r="AM52" s="37" t="str">
        <f>IF(Input_table[[#This Row],[Impact value]]=AM$14,IF(Input_table[[#This Row],[likelihood value]]=AM$13,Input_table[[#This Row],[ID2]]&amp;"-",""),"")</f>
        <v/>
      </c>
      <c r="AN52" s="37" t="str">
        <f>IF(Input_table[[#This Row],[Impact value]]=AN$14,IF(Input_table[[#This Row],[likelihood value]]=AN$13,Input_table[[#This Row],[ID2]]&amp;"-",""),"")</f>
        <v/>
      </c>
      <c r="AO52" s="37" t="str">
        <f>IF(Input_table[[#This Row],[Impact value]]=AO$14,IF(Input_table[[#This Row],[likelihood value]]=AO$13,Input_table[[#This Row],[ID2]]&amp;"-",""),"")</f>
        <v/>
      </c>
      <c r="AP52" s="37" t="str">
        <f>IF(Input_table[[#This Row],[Impact value]]=AP$14,IF(Input_table[[#This Row],[likelihood value]]=AP$13,Input_table[[#This Row],[ID2]]&amp;"-",""),"")</f>
        <v/>
      </c>
      <c r="AQ52" s="37" t="str">
        <f>IF(Input_table[[#This Row],[Impact value]]=AQ$14,IF(Input_table[[#This Row],[likelihood value]]=AQ$13,Input_table[[#This Row],[ID2]]&amp;"-",""),"")</f>
        <v/>
      </c>
      <c r="AR52" s="37" t="str">
        <f>IF(Input_table[[#This Row],[Impact value]]=AR$14,IF(Input_table[[#This Row],[likelihood value]]=AR$13,Input_table[[#This Row],[ID2]]&amp;"-",""),"")</f>
        <v/>
      </c>
      <c r="AS52" s="37" t="str">
        <f>IF(Input_table[[#This Row],[Impact value]]=AS$14,IF(Input_table[[#This Row],[likelihood value]]=AS$13,Input_table[[#This Row],[ID2]]&amp;"-",""),"")</f>
        <v/>
      </c>
      <c r="AT52" s="37" t="str">
        <f>IF(Input_table[[#This Row],[Impact value]]=AT$14,IF(Input_table[[#This Row],[likelihood value]]=AT$13,Input_table[[#This Row],[ID2]]&amp;"-",""),"")</f>
        <v/>
      </c>
      <c r="AU52" s="37" t="str">
        <f>IF(Input_table[[#This Row],[Impact value]]=AU$14,IF(Input_table[[#This Row],[likelihood value]]=AU$13,Input_table[[#This Row],[ID2]]&amp;"-",""),"")</f>
        <v/>
      </c>
      <c r="AV52" s="37" t="str">
        <f>IF(Input_table[[#This Row],[Impact value]]=AV$14,IF(Input_table[[#This Row],[likelihood value]]=AV$13,Input_table[[#This Row],[ID2]]&amp;"-",""),"")</f>
        <v/>
      </c>
      <c r="AW52" s="37" t="str">
        <f>IF(Input_table[[#This Row],[Impact value]]=AW$14,IF(Input_table[[#This Row],[likelihood value]]=AW$13,Input_table[[#This Row],[ID2]]&amp;"-",""),"")</f>
        <v/>
      </c>
      <c r="AX52" s="37" t="str">
        <f>IF(Input_table[[#This Row],[Impact value]]=AX$14,IF(Input_table[[#This Row],[likelihood value]]=AX$13,Input_table[[#This Row],[ID2]]&amp;"-",""),"")</f>
        <v/>
      </c>
      <c r="AY52" s="37" t="str">
        <f>IF(Input_table[[#This Row],[Impact value]]=AY$14,IF(Input_table[[#This Row],[likelihood value]]=AY$13,Input_table[[#This Row],[ID2]]&amp;"-",""),"")</f>
        <v/>
      </c>
      <c r="AZ52" s="37" t="str">
        <f>IF(Input_table[[#This Row],[Impact value]]=AZ$14,IF(Input_table[[#This Row],[likelihood value]]=AZ$13,Input_table[[#This Row],[ID2]]&amp;"-",""),"")</f>
        <v/>
      </c>
      <c r="BA52" s="37" t="str">
        <f>IF(Input_table[[#This Row],[Impact value]]=BA$14,IF(Input_table[[#This Row],[likelihood value]]=BA$13,Input_table[[#This Row],[ID2]]&amp;"-",""),"")</f>
        <v/>
      </c>
      <c r="BB52" s="37" t="str">
        <f>IF(Input_table[[#This Row],[Impact value]]=BB$14,IF(Input_table[[#This Row],[likelihood value]]=BB$13,Input_table[[#This Row],[ID2]]&amp;"-",""),"")</f>
        <v/>
      </c>
      <c r="BC52" s="37" t="str">
        <f>IF(Input_table[[#This Row],[Impact value]]=BC$14,IF(Input_table[[#This Row],[likelihood value]]=BC$13,Input_table[[#This Row],[ID2]]&amp;"-",""),"")</f>
        <v/>
      </c>
      <c r="BD52" s="37" t="str">
        <f>IF(Input_table[[#This Row],[Impact value]]=BD$14,IF(Input_table[[#This Row],[likelihood value]]=BD$13,Input_table[[#This Row],[ID2]]&amp;"-",""),"")</f>
        <v/>
      </c>
      <c r="BE52" s="37">
        <f>ROW(Input_table[[#This Row],[hazard]])-15</f>
        <v>37</v>
      </c>
      <c r="BF52" s="37"/>
    </row>
    <row r="53" spans="1:58" s="38" customFormat="1" x14ac:dyDescent="0.45">
      <c r="A53" s="29">
        <f>Input_table[[#This Row],[ID2]]</f>
        <v>38</v>
      </c>
      <c r="B53" s="30"/>
      <c r="C53" s="31"/>
      <c r="D53" s="31"/>
      <c r="E53" s="32"/>
      <c r="F53" s="33"/>
      <c r="G53" s="34"/>
      <c r="H53" s="34"/>
      <c r="I53" s="34"/>
      <c r="J53" s="34"/>
      <c r="K53" s="34"/>
      <c r="L53" s="34"/>
      <c r="M53" s="34"/>
      <c r="N53" s="34"/>
      <c r="O53" s="34"/>
      <c r="P53" s="34"/>
      <c r="Q53" s="34"/>
      <c r="R53" s="34"/>
      <c r="S53" s="35"/>
      <c r="T53" s="33"/>
      <c r="U53" s="154" t="str">
        <f>IF(VLOOKUP(Input_table[[#This Row],[ID]],Table3[#All],5)="","",VLOOKUP(Input_table[[#This Row],[ID]],Table3[#All],5))</f>
        <v/>
      </c>
      <c r="V53" s="154" t="str">
        <f>IF(VLOOKUP(Input_table[[#This Row],[ID]],Table3[#All],7)="","",VLOOKUP(Input_table[[#This Row],[ID]],Table3[#All],7))</f>
        <v/>
      </c>
      <c r="W53" s="153" t="str">
        <f>IF(Input_table[[#This Row],[Impact value]]=1,W$2,
IF(Input_table[[#This Row],[Impact value]]=2,W$3,
IF(Input_table[[#This Row],[Impact value]]=3,W$4,
IF(Input_table[[#This Row],[Impact value]]=4,W$5,
IF(Input_table[[#This Row],[Impact value]]=5,W$6,"-")))))</f>
        <v>-</v>
      </c>
      <c r="X53" s="179"/>
      <c r="Y53" s="154" t="str">
        <f>IF(Input_table[[#This Row],[Risk value]]=0,"-",VLOOKUP(Input_table[[#This Row],[Risk value]],Help!$A$191:$B$195,2))</f>
        <v>-</v>
      </c>
      <c r="Z53" s="36">
        <f>IF(Input_table[[#This Row],[Severity]]=T$2,1,
IF(Input_table[[#This Row],[Severity]]=T$3,2,
IF(Input_table[[#This Row],[Severity]]=T$4,3,
IF(Input_table[[#This Row],[Severity]]=T$5,4,
IF(Input_table[[#This Row],[Severity]]=T$6,5,0)))))</f>
        <v>0</v>
      </c>
      <c r="AA53" s="36">
        <f>IF(Input_table[[#This Row],[Coping capacity]]=V$2,1,
IF(Input_table[[#This Row],[Coping capacity]]=V$3,2,
IF(Input_table[[#This Row],[Coping capacity]]=V$4,3,
IF(Input_table[[#This Row],[Coping capacity]]=V$5,4,
IF(Input_table[[#This Row],[Coping capacity]]=V$6,5,0)))))</f>
        <v>0</v>
      </c>
      <c r="AB53" s="36">
        <f>IF(Input_table[[#This Row],[Likelihood]]=S$2,1,
IF(Input_table[[#This Row],[Likelihood]]=S$3,2,
IF(Input_table[[#This Row],[Likelihood]]=S$4,3,
IF(Input_table[[#This Row],[Likelihood]]=S$5,4,
IF(Input_table[[#This Row],[Likelihood]]=S$6,5,0)))))</f>
        <v>0</v>
      </c>
      <c r="AC53" s="36">
        <f>IF(Input_table[[#This Row],[Vulnerability]]=U$2,5,
IF(Input_table[[#This Row],[Vulnerability]]=U$3,4,
IF(Input_table[[#This Row],[Vulnerability]]=U$4,3,
IF(Input_table[[#This Row],[Vulnerability]]=U$5,2,
IF(Input_table[[#This Row],[Vulnerability]]=U$6,1,0)))))</f>
        <v>0</v>
      </c>
      <c r="AD5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3" s="37" t="str">
        <f>IF(Input_table[[#This Row],[Impact value]]=AF$14,IF(Input_table[[#This Row],[likelihood value]]=AF$13,Input_table[[#This Row],[ID2]]&amp;"-",""),"")</f>
        <v/>
      </c>
      <c r="AG53" s="37" t="str">
        <f>IF(Input_table[[#This Row],[Impact value]]=AG$14,IF(Input_table[[#This Row],[likelihood value]]=AG$13,Input_table[[#This Row],[ID2]]&amp;"-",""),"")</f>
        <v/>
      </c>
      <c r="AH53" s="37" t="str">
        <f>IF(Input_table[[#This Row],[Impact value]]=AH$14,IF(Input_table[[#This Row],[likelihood value]]=AH$13,Input_table[[#This Row],[ID2]]&amp;"-",""),"")</f>
        <v/>
      </c>
      <c r="AI53" s="37" t="str">
        <f>IF(Input_table[[#This Row],[Impact value]]=AI$14,IF(Input_table[[#This Row],[likelihood value]]=AI$13,Input_table[[#This Row],[ID2]]&amp;"-",""),"")</f>
        <v/>
      </c>
      <c r="AJ53" s="37" t="str">
        <f>IF(Input_table[[#This Row],[Impact value]]=AJ$14,IF(Input_table[[#This Row],[likelihood value]]=AJ$13,Input_table[[#This Row],[ID2]]&amp;"-",""),"")</f>
        <v/>
      </c>
      <c r="AK53" s="37" t="str">
        <f>IF(Input_table[[#This Row],[Impact value]]=AK$14,IF(Input_table[[#This Row],[likelihood value]]=AK$13,Input_table[[#This Row],[ID2]]&amp;"-",""),"")</f>
        <v/>
      </c>
      <c r="AL53" s="37" t="str">
        <f>IF(Input_table[[#This Row],[Impact value]]=AL$14,IF(Input_table[[#This Row],[likelihood value]]=AL$13,Input_table[[#This Row],[ID2]]&amp;"-",""),"")</f>
        <v/>
      </c>
      <c r="AM53" s="37" t="str">
        <f>IF(Input_table[[#This Row],[Impact value]]=AM$14,IF(Input_table[[#This Row],[likelihood value]]=AM$13,Input_table[[#This Row],[ID2]]&amp;"-",""),"")</f>
        <v/>
      </c>
      <c r="AN53" s="37" t="str">
        <f>IF(Input_table[[#This Row],[Impact value]]=AN$14,IF(Input_table[[#This Row],[likelihood value]]=AN$13,Input_table[[#This Row],[ID2]]&amp;"-",""),"")</f>
        <v/>
      </c>
      <c r="AO53" s="37" t="str">
        <f>IF(Input_table[[#This Row],[Impact value]]=AO$14,IF(Input_table[[#This Row],[likelihood value]]=AO$13,Input_table[[#This Row],[ID2]]&amp;"-",""),"")</f>
        <v/>
      </c>
      <c r="AP53" s="37" t="str">
        <f>IF(Input_table[[#This Row],[Impact value]]=AP$14,IF(Input_table[[#This Row],[likelihood value]]=AP$13,Input_table[[#This Row],[ID2]]&amp;"-",""),"")</f>
        <v/>
      </c>
      <c r="AQ53" s="37" t="str">
        <f>IF(Input_table[[#This Row],[Impact value]]=AQ$14,IF(Input_table[[#This Row],[likelihood value]]=AQ$13,Input_table[[#This Row],[ID2]]&amp;"-",""),"")</f>
        <v/>
      </c>
      <c r="AR53" s="37" t="str">
        <f>IF(Input_table[[#This Row],[Impact value]]=AR$14,IF(Input_table[[#This Row],[likelihood value]]=AR$13,Input_table[[#This Row],[ID2]]&amp;"-",""),"")</f>
        <v/>
      </c>
      <c r="AS53" s="37" t="str">
        <f>IF(Input_table[[#This Row],[Impact value]]=AS$14,IF(Input_table[[#This Row],[likelihood value]]=AS$13,Input_table[[#This Row],[ID2]]&amp;"-",""),"")</f>
        <v/>
      </c>
      <c r="AT53" s="37" t="str">
        <f>IF(Input_table[[#This Row],[Impact value]]=AT$14,IF(Input_table[[#This Row],[likelihood value]]=AT$13,Input_table[[#This Row],[ID2]]&amp;"-",""),"")</f>
        <v/>
      </c>
      <c r="AU53" s="37" t="str">
        <f>IF(Input_table[[#This Row],[Impact value]]=AU$14,IF(Input_table[[#This Row],[likelihood value]]=AU$13,Input_table[[#This Row],[ID2]]&amp;"-",""),"")</f>
        <v/>
      </c>
      <c r="AV53" s="37" t="str">
        <f>IF(Input_table[[#This Row],[Impact value]]=AV$14,IF(Input_table[[#This Row],[likelihood value]]=AV$13,Input_table[[#This Row],[ID2]]&amp;"-",""),"")</f>
        <v/>
      </c>
      <c r="AW53" s="37" t="str">
        <f>IF(Input_table[[#This Row],[Impact value]]=AW$14,IF(Input_table[[#This Row],[likelihood value]]=AW$13,Input_table[[#This Row],[ID2]]&amp;"-",""),"")</f>
        <v/>
      </c>
      <c r="AX53" s="37" t="str">
        <f>IF(Input_table[[#This Row],[Impact value]]=AX$14,IF(Input_table[[#This Row],[likelihood value]]=AX$13,Input_table[[#This Row],[ID2]]&amp;"-",""),"")</f>
        <v/>
      </c>
      <c r="AY53" s="37" t="str">
        <f>IF(Input_table[[#This Row],[Impact value]]=AY$14,IF(Input_table[[#This Row],[likelihood value]]=AY$13,Input_table[[#This Row],[ID2]]&amp;"-",""),"")</f>
        <v/>
      </c>
      <c r="AZ53" s="37" t="str">
        <f>IF(Input_table[[#This Row],[Impact value]]=AZ$14,IF(Input_table[[#This Row],[likelihood value]]=AZ$13,Input_table[[#This Row],[ID2]]&amp;"-",""),"")</f>
        <v/>
      </c>
      <c r="BA53" s="37" t="str">
        <f>IF(Input_table[[#This Row],[Impact value]]=BA$14,IF(Input_table[[#This Row],[likelihood value]]=BA$13,Input_table[[#This Row],[ID2]]&amp;"-",""),"")</f>
        <v/>
      </c>
      <c r="BB53" s="37" t="str">
        <f>IF(Input_table[[#This Row],[Impact value]]=BB$14,IF(Input_table[[#This Row],[likelihood value]]=BB$13,Input_table[[#This Row],[ID2]]&amp;"-",""),"")</f>
        <v/>
      </c>
      <c r="BC53" s="37" t="str">
        <f>IF(Input_table[[#This Row],[Impact value]]=BC$14,IF(Input_table[[#This Row],[likelihood value]]=BC$13,Input_table[[#This Row],[ID2]]&amp;"-",""),"")</f>
        <v/>
      </c>
      <c r="BD53" s="37" t="str">
        <f>IF(Input_table[[#This Row],[Impact value]]=BD$14,IF(Input_table[[#This Row],[likelihood value]]=BD$13,Input_table[[#This Row],[ID2]]&amp;"-",""),"")</f>
        <v/>
      </c>
      <c r="BE53" s="37">
        <f>ROW(Input_table[[#This Row],[hazard]])-15</f>
        <v>38</v>
      </c>
      <c r="BF53" s="37"/>
    </row>
    <row r="54" spans="1:58" s="38" customFormat="1" x14ac:dyDescent="0.45">
      <c r="A54" s="29">
        <f>Input_table[[#This Row],[ID2]]</f>
        <v>39</v>
      </c>
      <c r="B54" s="30"/>
      <c r="C54" s="31"/>
      <c r="D54" s="31"/>
      <c r="E54" s="32"/>
      <c r="F54" s="33"/>
      <c r="G54" s="34"/>
      <c r="H54" s="34"/>
      <c r="I54" s="34"/>
      <c r="J54" s="34"/>
      <c r="K54" s="34"/>
      <c r="L54" s="34"/>
      <c r="M54" s="34"/>
      <c r="N54" s="34"/>
      <c r="O54" s="34"/>
      <c r="P54" s="34"/>
      <c r="Q54" s="34"/>
      <c r="R54" s="34"/>
      <c r="S54" s="35"/>
      <c r="T54" s="33"/>
      <c r="U54" s="154" t="str">
        <f>IF(VLOOKUP(Input_table[[#This Row],[ID]],Table3[#All],5)="","",VLOOKUP(Input_table[[#This Row],[ID]],Table3[#All],5))</f>
        <v/>
      </c>
      <c r="V54" s="154" t="str">
        <f>IF(VLOOKUP(Input_table[[#This Row],[ID]],Table3[#All],7)="","",VLOOKUP(Input_table[[#This Row],[ID]],Table3[#All],7))</f>
        <v/>
      </c>
      <c r="W54" s="153" t="str">
        <f>IF(Input_table[[#This Row],[Impact value]]=1,W$2,
IF(Input_table[[#This Row],[Impact value]]=2,W$3,
IF(Input_table[[#This Row],[Impact value]]=3,W$4,
IF(Input_table[[#This Row],[Impact value]]=4,W$5,
IF(Input_table[[#This Row],[Impact value]]=5,W$6,"-")))))</f>
        <v>-</v>
      </c>
      <c r="X54" s="179"/>
      <c r="Y54" s="154" t="str">
        <f>IF(Input_table[[#This Row],[Risk value]]=0,"-",VLOOKUP(Input_table[[#This Row],[Risk value]],Help!$A$191:$B$195,2))</f>
        <v>-</v>
      </c>
      <c r="Z54" s="36">
        <f>IF(Input_table[[#This Row],[Severity]]=T$2,1,
IF(Input_table[[#This Row],[Severity]]=T$3,2,
IF(Input_table[[#This Row],[Severity]]=T$4,3,
IF(Input_table[[#This Row],[Severity]]=T$5,4,
IF(Input_table[[#This Row],[Severity]]=T$6,5,0)))))</f>
        <v>0</v>
      </c>
      <c r="AA54" s="36">
        <f>IF(Input_table[[#This Row],[Coping capacity]]=V$2,1,
IF(Input_table[[#This Row],[Coping capacity]]=V$3,2,
IF(Input_table[[#This Row],[Coping capacity]]=V$4,3,
IF(Input_table[[#This Row],[Coping capacity]]=V$5,4,
IF(Input_table[[#This Row],[Coping capacity]]=V$6,5,0)))))</f>
        <v>0</v>
      </c>
      <c r="AB54" s="36">
        <f>IF(Input_table[[#This Row],[Likelihood]]=S$2,1,
IF(Input_table[[#This Row],[Likelihood]]=S$3,2,
IF(Input_table[[#This Row],[Likelihood]]=S$4,3,
IF(Input_table[[#This Row],[Likelihood]]=S$5,4,
IF(Input_table[[#This Row],[Likelihood]]=S$6,5,0)))))</f>
        <v>0</v>
      </c>
      <c r="AC54" s="36">
        <f>IF(Input_table[[#This Row],[Vulnerability]]=U$2,5,
IF(Input_table[[#This Row],[Vulnerability]]=U$3,4,
IF(Input_table[[#This Row],[Vulnerability]]=U$4,3,
IF(Input_table[[#This Row],[Vulnerability]]=U$5,2,
IF(Input_table[[#This Row],[Vulnerability]]=U$6,1,0)))))</f>
        <v>0</v>
      </c>
      <c r="AD5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4" s="37" t="str">
        <f>IF(Input_table[[#This Row],[Impact value]]=AF$14,IF(Input_table[[#This Row],[likelihood value]]=AF$13,Input_table[[#This Row],[ID2]]&amp;"-",""),"")</f>
        <v/>
      </c>
      <c r="AG54" s="37" t="str">
        <f>IF(Input_table[[#This Row],[Impact value]]=AG$14,IF(Input_table[[#This Row],[likelihood value]]=AG$13,Input_table[[#This Row],[ID2]]&amp;"-",""),"")</f>
        <v/>
      </c>
      <c r="AH54" s="37" t="str">
        <f>IF(Input_table[[#This Row],[Impact value]]=AH$14,IF(Input_table[[#This Row],[likelihood value]]=AH$13,Input_table[[#This Row],[ID2]]&amp;"-",""),"")</f>
        <v/>
      </c>
      <c r="AI54" s="37" t="str">
        <f>IF(Input_table[[#This Row],[Impact value]]=AI$14,IF(Input_table[[#This Row],[likelihood value]]=AI$13,Input_table[[#This Row],[ID2]]&amp;"-",""),"")</f>
        <v/>
      </c>
      <c r="AJ54" s="37" t="str">
        <f>IF(Input_table[[#This Row],[Impact value]]=AJ$14,IF(Input_table[[#This Row],[likelihood value]]=AJ$13,Input_table[[#This Row],[ID2]]&amp;"-",""),"")</f>
        <v/>
      </c>
      <c r="AK54" s="37" t="str">
        <f>IF(Input_table[[#This Row],[Impact value]]=AK$14,IF(Input_table[[#This Row],[likelihood value]]=AK$13,Input_table[[#This Row],[ID2]]&amp;"-",""),"")</f>
        <v/>
      </c>
      <c r="AL54" s="37" t="str">
        <f>IF(Input_table[[#This Row],[Impact value]]=AL$14,IF(Input_table[[#This Row],[likelihood value]]=AL$13,Input_table[[#This Row],[ID2]]&amp;"-",""),"")</f>
        <v/>
      </c>
      <c r="AM54" s="37" t="str">
        <f>IF(Input_table[[#This Row],[Impact value]]=AM$14,IF(Input_table[[#This Row],[likelihood value]]=AM$13,Input_table[[#This Row],[ID2]]&amp;"-",""),"")</f>
        <v/>
      </c>
      <c r="AN54" s="37" t="str">
        <f>IF(Input_table[[#This Row],[Impact value]]=AN$14,IF(Input_table[[#This Row],[likelihood value]]=AN$13,Input_table[[#This Row],[ID2]]&amp;"-",""),"")</f>
        <v/>
      </c>
      <c r="AO54" s="37" t="str">
        <f>IF(Input_table[[#This Row],[Impact value]]=AO$14,IF(Input_table[[#This Row],[likelihood value]]=AO$13,Input_table[[#This Row],[ID2]]&amp;"-",""),"")</f>
        <v/>
      </c>
      <c r="AP54" s="37" t="str">
        <f>IF(Input_table[[#This Row],[Impact value]]=AP$14,IF(Input_table[[#This Row],[likelihood value]]=AP$13,Input_table[[#This Row],[ID2]]&amp;"-",""),"")</f>
        <v/>
      </c>
      <c r="AQ54" s="37" t="str">
        <f>IF(Input_table[[#This Row],[Impact value]]=AQ$14,IF(Input_table[[#This Row],[likelihood value]]=AQ$13,Input_table[[#This Row],[ID2]]&amp;"-",""),"")</f>
        <v/>
      </c>
      <c r="AR54" s="37" t="str">
        <f>IF(Input_table[[#This Row],[Impact value]]=AR$14,IF(Input_table[[#This Row],[likelihood value]]=AR$13,Input_table[[#This Row],[ID2]]&amp;"-",""),"")</f>
        <v/>
      </c>
      <c r="AS54" s="37" t="str">
        <f>IF(Input_table[[#This Row],[Impact value]]=AS$14,IF(Input_table[[#This Row],[likelihood value]]=AS$13,Input_table[[#This Row],[ID2]]&amp;"-",""),"")</f>
        <v/>
      </c>
      <c r="AT54" s="37" t="str">
        <f>IF(Input_table[[#This Row],[Impact value]]=AT$14,IF(Input_table[[#This Row],[likelihood value]]=AT$13,Input_table[[#This Row],[ID2]]&amp;"-",""),"")</f>
        <v/>
      </c>
      <c r="AU54" s="37" t="str">
        <f>IF(Input_table[[#This Row],[Impact value]]=AU$14,IF(Input_table[[#This Row],[likelihood value]]=AU$13,Input_table[[#This Row],[ID2]]&amp;"-",""),"")</f>
        <v/>
      </c>
      <c r="AV54" s="37" t="str">
        <f>IF(Input_table[[#This Row],[Impact value]]=AV$14,IF(Input_table[[#This Row],[likelihood value]]=AV$13,Input_table[[#This Row],[ID2]]&amp;"-",""),"")</f>
        <v/>
      </c>
      <c r="AW54" s="37" t="str">
        <f>IF(Input_table[[#This Row],[Impact value]]=AW$14,IF(Input_table[[#This Row],[likelihood value]]=AW$13,Input_table[[#This Row],[ID2]]&amp;"-",""),"")</f>
        <v/>
      </c>
      <c r="AX54" s="37" t="str">
        <f>IF(Input_table[[#This Row],[Impact value]]=AX$14,IF(Input_table[[#This Row],[likelihood value]]=AX$13,Input_table[[#This Row],[ID2]]&amp;"-",""),"")</f>
        <v/>
      </c>
      <c r="AY54" s="37" t="str">
        <f>IF(Input_table[[#This Row],[Impact value]]=AY$14,IF(Input_table[[#This Row],[likelihood value]]=AY$13,Input_table[[#This Row],[ID2]]&amp;"-",""),"")</f>
        <v/>
      </c>
      <c r="AZ54" s="37" t="str">
        <f>IF(Input_table[[#This Row],[Impact value]]=AZ$14,IF(Input_table[[#This Row],[likelihood value]]=AZ$13,Input_table[[#This Row],[ID2]]&amp;"-",""),"")</f>
        <v/>
      </c>
      <c r="BA54" s="37" t="str">
        <f>IF(Input_table[[#This Row],[Impact value]]=BA$14,IF(Input_table[[#This Row],[likelihood value]]=BA$13,Input_table[[#This Row],[ID2]]&amp;"-",""),"")</f>
        <v/>
      </c>
      <c r="BB54" s="37" t="str">
        <f>IF(Input_table[[#This Row],[Impact value]]=BB$14,IF(Input_table[[#This Row],[likelihood value]]=BB$13,Input_table[[#This Row],[ID2]]&amp;"-",""),"")</f>
        <v/>
      </c>
      <c r="BC54" s="37" t="str">
        <f>IF(Input_table[[#This Row],[Impact value]]=BC$14,IF(Input_table[[#This Row],[likelihood value]]=BC$13,Input_table[[#This Row],[ID2]]&amp;"-",""),"")</f>
        <v/>
      </c>
      <c r="BD54" s="37" t="str">
        <f>IF(Input_table[[#This Row],[Impact value]]=BD$14,IF(Input_table[[#This Row],[likelihood value]]=BD$13,Input_table[[#This Row],[ID2]]&amp;"-",""),"")</f>
        <v/>
      </c>
      <c r="BE54" s="37">
        <f>ROW(Input_table[[#This Row],[hazard]])-15</f>
        <v>39</v>
      </c>
      <c r="BF54" s="37"/>
    </row>
    <row r="55" spans="1:58" s="38" customFormat="1" x14ac:dyDescent="0.45">
      <c r="A55" s="29">
        <f>Input_table[[#This Row],[ID2]]</f>
        <v>40</v>
      </c>
      <c r="B55" s="30"/>
      <c r="C55" s="31"/>
      <c r="D55" s="31"/>
      <c r="E55" s="32"/>
      <c r="F55" s="33"/>
      <c r="G55" s="34"/>
      <c r="H55" s="34"/>
      <c r="I55" s="34"/>
      <c r="J55" s="34"/>
      <c r="K55" s="34"/>
      <c r="L55" s="34"/>
      <c r="M55" s="34"/>
      <c r="N55" s="34"/>
      <c r="O55" s="34"/>
      <c r="P55" s="34"/>
      <c r="Q55" s="34"/>
      <c r="R55" s="34"/>
      <c r="S55" s="35"/>
      <c r="T55" s="33"/>
      <c r="U55" s="154" t="str">
        <f>IF(VLOOKUP(Input_table[[#This Row],[ID]],Table3[#All],5)="","",VLOOKUP(Input_table[[#This Row],[ID]],Table3[#All],5))</f>
        <v/>
      </c>
      <c r="V55" s="154" t="str">
        <f>IF(VLOOKUP(Input_table[[#This Row],[ID]],Table3[#All],7)="","",VLOOKUP(Input_table[[#This Row],[ID]],Table3[#All],7))</f>
        <v/>
      </c>
      <c r="W55" s="153" t="str">
        <f>IF(Input_table[[#This Row],[Impact value]]=1,W$2,
IF(Input_table[[#This Row],[Impact value]]=2,W$3,
IF(Input_table[[#This Row],[Impact value]]=3,W$4,
IF(Input_table[[#This Row],[Impact value]]=4,W$5,
IF(Input_table[[#This Row],[Impact value]]=5,W$6,"-")))))</f>
        <v>-</v>
      </c>
      <c r="X55" s="179"/>
      <c r="Y55" s="154" t="str">
        <f>IF(Input_table[[#This Row],[Risk value]]=0,"-",VLOOKUP(Input_table[[#This Row],[Risk value]],Help!$A$191:$B$195,2))</f>
        <v>-</v>
      </c>
      <c r="Z55" s="36">
        <f>IF(Input_table[[#This Row],[Severity]]=T$2,1,
IF(Input_table[[#This Row],[Severity]]=T$3,2,
IF(Input_table[[#This Row],[Severity]]=T$4,3,
IF(Input_table[[#This Row],[Severity]]=T$5,4,
IF(Input_table[[#This Row],[Severity]]=T$6,5,0)))))</f>
        <v>0</v>
      </c>
      <c r="AA55" s="36">
        <f>IF(Input_table[[#This Row],[Coping capacity]]=V$2,1,
IF(Input_table[[#This Row],[Coping capacity]]=V$3,2,
IF(Input_table[[#This Row],[Coping capacity]]=V$4,3,
IF(Input_table[[#This Row],[Coping capacity]]=V$5,4,
IF(Input_table[[#This Row],[Coping capacity]]=V$6,5,0)))))</f>
        <v>0</v>
      </c>
      <c r="AB55" s="36">
        <f>IF(Input_table[[#This Row],[Likelihood]]=S$2,1,
IF(Input_table[[#This Row],[Likelihood]]=S$3,2,
IF(Input_table[[#This Row],[Likelihood]]=S$4,3,
IF(Input_table[[#This Row],[Likelihood]]=S$5,4,
IF(Input_table[[#This Row],[Likelihood]]=S$6,5,0)))))</f>
        <v>0</v>
      </c>
      <c r="AC55" s="36">
        <f>IF(Input_table[[#This Row],[Vulnerability]]=U$2,5,
IF(Input_table[[#This Row],[Vulnerability]]=U$3,4,
IF(Input_table[[#This Row],[Vulnerability]]=U$4,3,
IF(Input_table[[#This Row],[Vulnerability]]=U$5,2,
IF(Input_table[[#This Row],[Vulnerability]]=U$6,1,0)))))</f>
        <v>0</v>
      </c>
      <c r="AD5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5" s="37" t="str">
        <f>IF(Input_table[[#This Row],[Impact value]]=AF$14,IF(Input_table[[#This Row],[likelihood value]]=AF$13,Input_table[[#This Row],[ID2]]&amp;"-",""),"")</f>
        <v/>
      </c>
      <c r="AG55" s="37" t="str">
        <f>IF(Input_table[[#This Row],[Impact value]]=AG$14,IF(Input_table[[#This Row],[likelihood value]]=AG$13,Input_table[[#This Row],[ID2]]&amp;"-",""),"")</f>
        <v/>
      </c>
      <c r="AH55" s="37" t="str">
        <f>IF(Input_table[[#This Row],[Impact value]]=AH$14,IF(Input_table[[#This Row],[likelihood value]]=AH$13,Input_table[[#This Row],[ID2]]&amp;"-",""),"")</f>
        <v/>
      </c>
      <c r="AI55" s="37" t="str">
        <f>IF(Input_table[[#This Row],[Impact value]]=AI$14,IF(Input_table[[#This Row],[likelihood value]]=AI$13,Input_table[[#This Row],[ID2]]&amp;"-",""),"")</f>
        <v/>
      </c>
      <c r="AJ55" s="37" t="str">
        <f>IF(Input_table[[#This Row],[Impact value]]=AJ$14,IF(Input_table[[#This Row],[likelihood value]]=AJ$13,Input_table[[#This Row],[ID2]]&amp;"-",""),"")</f>
        <v/>
      </c>
      <c r="AK55" s="37" t="str">
        <f>IF(Input_table[[#This Row],[Impact value]]=AK$14,IF(Input_table[[#This Row],[likelihood value]]=AK$13,Input_table[[#This Row],[ID2]]&amp;"-",""),"")</f>
        <v/>
      </c>
      <c r="AL55" s="37" t="str">
        <f>IF(Input_table[[#This Row],[Impact value]]=AL$14,IF(Input_table[[#This Row],[likelihood value]]=AL$13,Input_table[[#This Row],[ID2]]&amp;"-",""),"")</f>
        <v/>
      </c>
      <c r="AM55" s="37" t="str">
        <f>IF(Input_table[[#This Row],[Impact value]]=AM$14,IF(Input_table[[#This Row],[likelihood value]]=AM$13,Input_table[[#This Row],[ID2]]&amp;"-",""),"")</f>
        <v/>
      </c>
      <c r="AN55" s="37" t="str">
        <f>IF(Input_table[[#This Row],[Impact value]]=AN$14,IF(Input_table[[#This Row],[likelihood value]]=AN$13,Input_table[[#This Row],[ID2]]&amp;"-",""),"")</f>
        <v/>
      </c>
      <c r="AO55" s="37" t="str">
        <f>IF(Input_table[[#This Row],[Impact value]]=AO$14,IF(Input_table[[#This Row],[likelihood value]]=AO$13,Input_table[[#This Row],[ID2]]&amp;"-",""),"")</f>
        <v/>
      </c>
      <c r="AP55" s="37" t="str">
        <f>IF(Input_table[[#This Row],[Impact value]]=AP$14,IF(Input_table[[#This Row],[likelihood value]]=AP$13,Input_table[[#This Row],[ID2]]&amp;"-",""),"")</f>
        <v/>
      </c>
      <c r="AQ55" s="37" t="str">
        <f>IF(Input_table[[#This Row],[Impact value]]=AQ$14,IF(Input_table[[#This Row],[likelihood value]]=AQ$13,Input_table[[#This Row],[ID2]]&amp;"-",""),"")</f>
        <v/>
      </c>
      <c r="AR55" s="37" t="str">
        <f>IF(Input_table[[#This Row],[Impact value]]=AR$14,IF(Input_table[[#This Row],[likelihood value]]=AR$13,Input_table[[#This Row],[ID2]]&amp;"-",""),"")</f>
        <v/>
      </c>
      <c r="AS55" s="37" t="str">
        <f>IF(Input_table[[#This Row],[Impact value]]=AS$14,IF(Input_table[[#This Row],[likelihood value]]=AS$13,Input_table[[#This Row],[ID2]]&amp;"-",""),"")</f>
        <v/>
      </c>
      <c r="AT55" s="37" t="str">
        <f>IF(Input_table[[#This Row],[Impact value]]=AT$14,IF(Input_table[[#This Row],[likelihood value]]=AT$13,Input_table[[#This Row],[ID2]]&amp;"-",""),"")</f>
        <v/>
      </c>
      <c r="AU55" s="37" t="str">
        <f>IF(Input_table[[#This Row],[Impact value]]=AU$14,IF(Input_table[[#This Row],[likelihood value]]=AU$13,Input_table[[#This Row],[ID2]]&amp;"-",""),"")</f>
        <v/>
      </c>
      <c r="AV55" s="37" t="str">
        <f>IF(Input_table[[#This Row],[Impact value]]=AV$14,IF(Input_table[[#This Row],[likelihood value]]=AV$13,Input_table[[#This Row],[ID2]]&amp;"-",""),"")</f>
        <v/>
      </c>
      <c r="AW55" s="37" t="str">
        <f>IF(Input_table[[#This Row],[Impact value]]=AW$14,IF(Input_table[[#This Row],[likelihood value]]=AW$13,Input_table[[#This Row],[ID2]]&amp;"-",""),"")</f>
        <v/>
      </c>
      <c r="AX55" s="37" t="str">
        <f>IF(Input_table[[#This Row],[Impact value]]=AX$14,IF(Input_table[[#This Row],[likelihood value]]=AX$13,Input_table[[#This Row],[ID2]]&amp;"-",""),"")</f>
        <v/>
      </c>
      <c r="AY55" s="37" t="str">
        <f>IF(Input_table[[#This Row],[Impact value]]=AY$14,IF(Input_table[[#This Row],[likelihood value]]=AY$13,Input_table[[#This Row],[ID2]]&amp;"-",""),"")</f>
        <v/>
      </c>
      <c r="AZ55" s="37" t="str">
        <f>IF(Input_table[[#This Row],[Impact value]]=AZ$14,IF(Input_table[[#This Row],[likelihood value]]=AZ$13,Input_table[[#This Row],[ID2]]&amp;"-",""),"")</f>
        <v/>
      </c>
      <c r="BA55" s="37" t="str">
        <f>IF(Input_table[[#This Row],[Impact value]]=BA$14,IF(Input_table[[#This Row],[likelihood value]]=BA$13,Input_table[[#This Row],[ID2]]&amp;"-",""),"")</f>
        <v/>
      </c>
      <c r="BB55" s="37" t="str">
        <f>IF(Input_table[[#This Row],[Impact value]]=BB$14,IF(Input_table[[#This Row],[likelihood value]]=BB$13,Input_table[[#This Row],[ID2]]&amp;"-",""),"")</f>
        <v/>
      </c>
      <c r="BC55" s="37" t="str">
        <f>IF(Input_table[[#This Row],[Impact value]]=BC$14,IF(Input_table[[#This Row],[likelihood value]]=BC$13,Input_table[[#This Row],[ID2]]&amp;"-",""),"")</f>
        <v/>
      </c>
      <c r="BD55" s="37" t="str">
        <f>IF(Input_table[[#This Row],[Impact value]]=BD$14,IF(Input_table[[#This Row],[likelihood value]]=BD$13,Input_table[[#This Row],[ID2]]&amp;"-",""),"")</f>
        <v/>
      </c>
      <c r="BE55" s="37">
        <f>ROW(Input_table[[#This Row],[hazard]])-15</f>
        <v>40</v>
      </c>
      <c r="BF55" s="37"/>
    </row>
    <row r="56" spans="1:58" s="38" customFormat="1" x14ac:dyDescent="0.45">
      <c r="A56" s="29">
        <f>Input_table[[#This Row],[ID2]]</f>
        <v>41</v>
      </c>
      <c r="B56" s="30"/>
      <c r="C56" s="31"/>
      <c r="D56" s="31"/>
      <c r="E56" s="32"/>
      <c r="F56" s="33"/>
      <c r="G56" s="34"/>
      <c r="H56" s="34"/>
      <c r="I56" s="34"/>
      <c r="J56" s="34"/>
      <c r="K56" s="34"/>
      <c r="L56" s="34"/>
      <c r="M56" s="34"/>
      <c r="N56" s="34"/>
      <c r="O56" s="34"/>
      <c r="P56" s="34"/>
      <c r="Q56" s="34"/>
      <c r="R56" s="34"/>
      <c r="S56" s="35"/>
      <c r="T56" s="33"/>
      <c r="U56" s="154" t="str">
        <f>IF(VLOOKUP(Input_table[[#This Row],[ID]],Table3[#All],5)="","",VLOOKUP(Input_table[[#This Row],[ID]],Table3[#All],5))</f>
        <v/>
      </c>
      <c r="V56" s="154" t="str">
        <f>IF(VLOOKUP(Input_table[[#This Row],[ID]],Table3[#All],7)="","",VLOOKUP(Input_table[[#This Row],[ID]],Table3[#All],7))</f>
        <v/>
      </c>
      <c r="W56" s="153" t="str">
        <f>IF(Input_table[[#This Row],[Impact value]]=1,W$2,
IF(Input_table[[#This Row],[Impact value]]=2,W$3,
IF(Input_table[[#This Row],[Impact value]]=3,W$4,
IF(Input_table[[#This Row],[Impact value]]=4,W$5,
IF(Input_table[[#This Row],[Impact value]]=5,W$6,"-")))))</f>
        <v>-</v>
      </c>
      <c r="X56" s="179"/>
      <c r="Y56" s="154" t="str">
        <f>IF(Input_table[[#This Row],[Risk value]]=0,"-",VLOOKUP(Input_table[[#This Row],[Risk value]],Help!$A$191:$B$195,2))</f>
        <v>-</v>
      </c>
      <c r="Z56" s="36">
        <f>IF(Input_table[[#This Row],[Severity]]=T$2,1,
IF(Input_table[[#This Row],[Severity]]=T$3,2,
IF(Input_table[[#This Row],[Severity]]=T$4,3,
IF(Input_table[[#This Row],[Severity]]=T$5,4,
IF(Input_table[[#This Row],[Severity]]=T$6,5,0)))))</f>
        <v>0</v>
      </c>
      <c r="AA56" s="36">
        <f>IF(Input_table[[#This Row],[Coping capacity]]=V$2,1,
IF(Input_table[[#This Row],[Coping capacity]]=V$3,2,
IF(Input_table[[#This Row],[Coping capacity]]=V$4,3,
IF(Input_table[[#This Row],[Coping capacity]]=V$5,4,
IF(Input_table[[#This Row],[Coping capacity]]=V$6,5,0)))))</f>
        <v>0</v>
      </c>
      <c r="AB56" s="36">
        <f>IF(Input_table[[#This Row],[Likelihood]]=S$2,1,
IF(Input_table[[#This Row],[Likelihood]]=S$3,2,
IF(Input_table[[#This Row],[Likelihood]]=S$4,3,
IF(Input_table[[#This Row],[Likelihood]]=S$5,4,
IF(Input_table[[#This Row],[Likelihood]]=S$6,5,0)))))</f>
        <v>0</v>
      </c>
      <c r="AC56" s="36">
        <f>IF(Input_table[[#This Row],[Vulnerability]]=U$2,5,
IF(Input_table[[#This Row],[Vulnerability]]=U$3,4,
IF(Input_table[[#This Row],[Vulnerability]]=U$4,3,
IF(Input_table[[#This Row],[Vulnerability]]=U$5,2,
IF(Input_table[[#This Row],[Vulnerability]]=U$6,1,0)))))</f>
        <v>0</v>
      </c>
      <c r="AD5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6" s="37" t="str">
        <f>IF(Input_table[[#This Row],[Impact value]]=AF$14,IF(Input_table[[#This Row],[likelihood value]]=AF$13,Input_table[[#This Row],[ID2]]&amp;"-",""),"")</f>
        <v/>
      </c>
      <c r="AG56" s="37" t="str">
        <f>IF(Input_table[[#This Row],[Impact value]]=AG$14,IF(Input_table[[#This Row],[likelihood value]]=AG$13,Input_table[[#This Row],[ID2]]&amp;"-",""),"")</f>
        <v/>
      </c>
      <c r="AH56" s="37" t="str">
        <f>IF(Input_table[[#This Row],[Impact value]]=AH$14,IF(Input_table[[#This Row],[likelihood value]]=AH$13,Input_table[[#This Row],[ID2]]&amp;"-",""),"")</f>
        <v/>
      </c>
      <c r="AI56" s="37" t="str">
        <f>IF(Input_table[[#This Row],[Impact value]]=AI$14,IF(Input_table[[#This Row],[likelihood value]]=AI$13,Input_table[[#This Row],[ID2]]&amp;"-",""),"")</f>
        <v/>
      </c>
      <c r="AJ56" s="37" t="str">
        <f>IF(Input_table[[#This Row],[Impact value]]=AJ$14,IF(Input_table[[#This Row],[likelihood value]]=AJ$13,Input_table[[#This Row],[ID2]]&amp;"-",""),"")</f>
        <v/>
      </c>
      <c r="AK56" s="37" t="str">
        <f>IF(Input_table[[#This Row],[Impact value]]=AK$14,IF(Input_table[[#This Row],[likelihood value]]=AK$13,Input_table[[#This Row],[ID2]]&amp;"-",""),"")</f>
        <v/>
      </c>
      <c r="AL56" s="37" t="str">
        <f>IF(Input_table[[#This Row],[Impact value]]=AL$14,IF(Input_table[[#This Row],[likelihood value]]=AL$13,Input_table[[#This Row],[ID2]]&amp;"-",""),"")</f>
        <v/>
      </c>
      <c r="AM56" s="37" t="str">
        <f>IF(Input_table[[#This Row],[Impact value]]=AM$14,IF(Input_table[[#This Row],[likelihood value]]=AM$13,Input_table[[#This Row],[ID2]]&amp;"-",""),"")</f>
        <v/>
      </c>
      <c r="AN56" s="37" t="str">
        <f>IF(Input_table[[#This Row],[Impact value]]=AN$14,IF(Input_table[[#This Row],[likelihood value]]=AN$13,Input_table[[#This Row],[ID2]]&amp;"-",""),"")</f>
        <v/>
      </c>
      <c r="AO56" s="37" t="str">
        <f>IF(Input_table[[#This Row],[Impact value]]=AO$14,IF(Input_table[[#This Row],[likelihood value]]=AO$13,Input_table[[#This Row],[ID2]]&amp;"-",""),"")</f>
        <v/>
      </c>
      <c r="AP56" s="37" t="str">
        <f>IF(Input_table[[#This Row],[Impact value]]=AP$14,IF(Input_table[[#This Row],[likelihood value]]=AP$13,Input_table[[#This Row],[ID2]]&amp;"-",""),"")</f>
        <v/>
      </c>
      <c r="AQ56" s="37" t="str">
        <f>IF(Input_table[[#This Row],[Impact value]]=AQ$14,IF(Input_table[[#This Row],[likelihood value]]=AQ$13,Input_table[[#This Row],[ID2]]&amp;"-",""),"")</f>
        <v/>
      </c>
      <c r="AR56" s="37" t="str">
        <f>IF(Input_table[[#This Row],[Impact value]]=AR$14,IF(Input_table[[#This Row],[likelihood value]]=AR$13,Input_table[[#This Row],[ID2]]&amp;"-",""),"")</f>
        <v/>
      </c>
      <c r="AS56" s="37" t="str">
        <f>IF(Input_table[[#This Row],[Impact value]]=AS$14,IF(Input_table[[#This Row],[likelihood value]]=AS$13,Input_table[[#This Row],[ID2]]&amp;"-",""),"")</f>
        <v/>
      </c>
      <c r="AT56" s="37" t="str">
        <f>IF(Input_table[[#This Row],[Impact value]]=AT$14,IF(Input_table[[#This Row],[likelihood value]]=AT$13,Input_table[[#This Row],[ID2]]&amp;"-",""),"")</f>
        <v/>
      </c>
      <c r="AU56" s="37" t="str">
        <f>IF(Input_table[[#This Row],[Impact value]]=AU$14,IF(Input_table[[#This Row],[likelihood value]]=AU$13,Input_table[[#This Row],[ID2]]&amp;"-",""),"")</f>
        <v/>
      </c>
      <c r="AV56" s="37" t="str">
        <f>IF(Input_table[[#This Row],[Impact value]]=AV$14,IF(Input_table[[#This Row],[likelihood value]]=AV$13,Input_table[[#This Row],[ID2]]&amp;"-",""),"")</f>
        <v/>
      </c>
      <c r="AW56" s="37" t="str">
        <f>IF(Input_table[[#This Row],[Impact value]]=AW$14,IF(Input_table[[#This Row],[likelihood value]]=AW$13,Input_table[[#This Row],[ID2]]&amp;"-",""),"")</f>
        <v/>
      </c>
      <c r="AX56" s="37" t="str">
        <f>IF(Input_table[[#This Row],[Impact value]]=AX$14,IF(Input_table[[#This Row],[likelihood value]]=AX$13,Input_table[[#This Row],[ID2]]&amp;"-",""),"")</f>
        <v/>
      </c>
      <c r="AY56" s="37" t="str">
        <f>IF(Input_table[[#This Row],[Impact value]]=AY$14,IF(Input_table[[#This Row],[likelihood value]]=AY$13,Input_table[[#This Row],[ID2]]&amp;"-",""),"")</f>
        <v/>
      </c>
      <c r="AZ56" s="37" t="str">
        <f>IF(Input_table[[#This Row],[Impact value]]=AZ$14,IF(Input_table[[#This Row],[likelihood value]]=AZ$13,Input_table[[#This Row],[ID2]]&amp;"-",""),"")</f>
        <v/>
      </c>
      <c r="BA56" s="37" t="str">
        <f>IF(Input_table[[#This Row],[Impact value]]=BA$14,IF(Input_table[[#This Row],[likelihood value]]=BA$13,Input_table[[#This Row],[ID2]]&amp;"-",""),"")</f>
        <v/>
      </c>
      <c r="BB56" s="37" t="str">
        <f>IF(Input_table[[#This Row],[Impact value]]=BB$14,IF(Input_table[[#This Row],[likelihood value]]=BB$13,Input_table[[#This Row],[ID2]]&amp;"-",""),"")</f>
        <v/>
      </c>
      <c r="BC56" s="37" t="str">
        <f>IF(Input_table[[#This Row],[Impact value]]=BC$14,IF(Input_table[[#This Row],[likelihood value]]=BC$13,Input_table[[#This Row],[ID2]]&amp;"-",""),"")</f>
        <v/>
      </c>
      <c r="BD56" s="37" t="str">
        <f>IF(Input_table[[#This Row],[Impact value]]=BD$14,IF(Input_table[[#This Row],[likelihood value]]=BD$13,Input_table[[#This Row],[ID2]]&amp;"-",""),"")</f>
        <v/>
      </c>
      <c r="BE56" s="37">
        <f>ROW(Input_table[[#This Row],[hazard]])-15</f>
        <v>41</v>
      </c>
      <c r="BF56" s="37"/>
    </row>
    <row r="57" spans="1:58" s="38" customFormat="1" x14ac:dyDescent="0.45">
      <c r="A57" s="29">
        <f>Input_table[[#This Row],[ID2]]</f>
        <v>42</v>
      </c>
      <c r="B57" s="30"/>
      <c r="C57" s="31"/>
      <c r="D57" s="31"/>
      <c r="E57" s="32"/>
      <c r="F57" s="33"/>
      <c r="G57" s="34"/>
      <c r="H57" s="34"/>
      <c r="I57" s="34"/>
      <c r="J57" s="34"/>
      <c r="K57" s="34"/>
      <c r="L57" s="34"/>
      <c r="M57" s="34"/>
      <c r="N57" s="34"/>
      <c r="O57" s="34"/>
      <c r="P57" s="34"/>
      <c r="Q57" s="34"/>
      <c r="R57" s="34"/>
      <c r="S57" s="35"/>
      <c r="T57" s="33"/>
      <c r="U57" s="154" t="str">
        <f>IF(VLOOKUP(Input_table[[#This Row],[ID]],Table3[#All],5)="","",VLOOKUP(Input_table[[#This Row],[ID]],Table3[#All],5))</f>
        <v/>
      </c>
      <c r="V57" s="154" t="str">
        <f>IF(VLOOKUP(Input_table[[#This Row],[ID]],Table3[#All],7)="","",VLOOKUP(Input_table[[#This Row],[ID]],Table3[#All],7))</f>
        <v/>
      </c>
      <c r="W57" s="153" t="str">
        <f>IF(Input_table[[#This Row],[Impact value]]=1,W$2,
IF(Input_table[[#This Row],[Impact value]]=2,W$3,
IF(Input_table[[#This Row],[Impact value]]=3,W$4,
IF(Input_table[[#This Row],[Impact value]]=4,W$5,
IF(Input_table[[#This Row],[Impact value]]=5,W$6,"-")))))</f>
        <v>-</v>
      </c>
      <c r="X57" s="179"/>
      <c r="Y57" s="154" t="str">
        <f>IF(Input_table[[#This Row],[Risk value]]=0,"-",VLOOKUP(Input_table[[#This Row],[Risk value]],Help!$A$191:$B$195,2))</f>
        <v>-</v>
      </c>
      <c r="Z57" s="36">
        <f>IF(Input_table[[#This Row],[Severity]]=T$2,1,
IF(Input_table[[#This Row],[Severity]]=T$3,2,
IF(Input_table[[#This Row],[Severity]]=T$4,3,
IF(Input_table[[#This Row],[Severity]]=T$5,4,
IF(Input_table[[#This Row],[Severity]]=T$6,5,0)))))</f>
        <v>0</v>
      </c>
      <c r="AA57" s="36">
        <f>IF(Input_table[[#This Row],[Coping capacity]]=V$2,1,
IF(Input_table[[#This Row],[Coping capacity]]=V$3,2,
IF(Input_table[[#This Row],[Coping capacity]]=V$4,3,
IF(Input_table[[#This Row],[Coping capacity]]=V$5,4,
IF(Input_table[[#This Row],[Coping capacity]]=V$6,5,0)))))</f>
        <v>0</v>
      </c>
      <c r="AB57" s="36">
        <f>IF(Input_table[[#This Row],[Likelihood]]=S$2,1,
IF(Input_table[[#This Row],[Likelihood]]=S$3,2,
IF(Input_table[[#This Row],[Likelihood]]=S$4,3,
IF(Input_table[[#This Row],[Likelihood]]=S$5,4,
IF(Input_table[[#This Row],[Likelihood]]=S$6,5,0)))))</f>
        <v>0</v>
      </c>
      <c r="AC57" s="36">
        <f>IF(Input_table[[#This Row],[Vulnerability]]=U$2,5,
IF(Input_table[[#This Row],[Vulnerability]]=U$3,4,
IF(Input_table[[#This Row],[Vulnerability]]=U$4,3,
IF(Input_table[[#This Row],[Vulnerability]]=U$5,2,
IF(Input_table[[#This Row],[Vulnerability]]=U$6,1,0)))))</f>
        <v>0</v>
      </c>
      <c r="AD5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7" s="37" t="str">
        <f>IF(Input_table[[#This Row],[Impact value]]=AF$14,IF(Input_table[[#This Row],[likelihood value]]=AF$13,Input_table[[#This Row],[ID2]]&amp;"-",""),"")</f>
        <v/>
      </c>
      <c r="AG57" s="37" t="str">
        <f>IF(Input_table[[#This Row],[Impact value]]=AG$14,IF(Input_table[[#This Row],[likelihood value]]=AG$13,Input_table[[#This Row],[ID2]]&amp;"-",""),"")</f>
        <v/>
      </c>
      <c r="AH57" s="37" t="str">
        <f>IF(Input_table[[#This Row],[Impact value]]=AH$14,IF(Input_table[[#This Row],[likelihood value]]=AH$13,Input_table[[#This Row],[ID2]]&amp;"-",""),"")</f>
        <v/>
      </c>
      <c r="AI57" s="37" t="str">
        <f>IF(Input_table[[#This Row],[Impact value]]=AI$14,IF(Input_table[[#This Row],[likelihood value]]=AI$13,Input_table[[#This Row],[ID2]]&amp;"-",""),"")</f>
        <v/>
      </c>
      <c r="AJ57" s="37" t="str">
        <f>IF(Input_table[[#This Row],[Impact value]]=AJ$14,IF(Input_table[[#This Row],[likelihood value]]=AJ$13,Input_table[[#This Row],[ID2]]&amp;"-",""),"")</f>
        <v/>
      </c>
      <c r="AK57" s="37" t="str">
        <f>IF(Input_table[[#This Row],[Impact value]]=AK$14,IF(Input_table[[#This Row],[likelihood value]]=AK$13,Input_table[[#This Row],[ID2]]&amp;"-",""),"")</f>
        <v/>
      </c>
      <c r="AL57" s="37" t="str">
        <f>IF(Input_table[[#This Row],[Impact value]]=AL$14,IF(Input_table[[#This Row],[likelihood value]]=AL$13,Input_table[[#This Row],[ID2]]&amp;"-",""),"")</f>
        <v/>
      </c>
      <c r="AM57" s="37" t="str">
        <f>IF(Input_table[[#This Row],[Impact value]]=AM$14,IF(Input_table[[#This Row],[likelihood value]]=AM$13,Input_table[[#This Row],[ID2]]&amp;"-",""),"")</f>
        <v/>
      </c>
      <c r="AN57" s="37" t="str">
        <f>IF(Input_table[[#This Row],[Impact value]]=AN$14,IF(Input_table[[#This Row],[likelihood value]]=AN$13,Input_table[[#This Row],[ID2]]&amp;"-",""),"")</f>
        <v/>
      </c>
      <c r="AO57" s="37" t="str">
        <f>IF(Input_table[[#This Row],[Impact value]]=AO$14,IF(Input_table[[#This Row],[likelihood value]]=AO$13,Input_table[[#This Row],[ID2]]&amp;"-",""),"")</f>
        <v/>
      </c>
      <c r="AP57" s="37" t="str">
        <f>IF(Input_table[[#This Row],[Impact value]]=AP$14,IF(Input_table[[#This Row],[likelihood value]]=AP$13,Input_table[[#This Row],[ID2]]&amp;"-",""),"")</f>
        <v/>
      </c>
      <c r="AQ57" s="37" t="str">
        <f>IF(Input_table[[#This Row],[Impact value]]=AQ$14,IF(Input_table[[#This Row],[likelihood value]]=AQ$13,Input_table[[#This Row],[ID2]]&amp;"-",""),"")</f>
        <v/>
      </c>
      <c r="AR57" s="37" t="str">
        <f>IF(Input_table[[#This Row],[Impact value]]=AR$14,IF(Input_table[[#This Row],[likelihood value]]=AR$13,Input_table[[#This Row],[ID2]]&amp;"-",""),"")</f>
        <v/>
      </c>
      <c r="AS57" s="37" t="str">
        <f>IF(Input_table[[#This Row],[Impact value]]=AS$14,IF(Input_table[[#This Row],[likelihood value]]=AS$13,Input_table[[#This Row],[ID2]]&amp;"-",""),"")</f>
        <v/>
      </c>
      <c r="AT57" s="37" t="str">
        <f>IF(Input_table[[#This Row],[Impact value]]=AT$14,IF(Input_table[[#This Row],[likelihood value]]=AT$13,Input_table[[#This Row],[ID2]]&amp;"-",""),"")</f>
        <v/>
      </c>
      <c r="AU57" s="37" t="str">
        <f>IF(Input_table[[#This Row],[Impact value]]=AU$14,IF(Input_table[[#This Row],[likelihood value]]=AU$13,Input_table[[#This Row],[ID2]]&amp;"-",""),"")</f>
        <v/>
      </c>
      <c r="AV57" s="37" t="str">
        <f>IF(Input_table[[#This Row],[Impact value]]=AV$14,IF(Input_table[[#This Row],[likelihood value]]=AV$13,Input_table[[#This Row],[ID2]]&amp;"-",""),"")</f>
        <v/>
      </c>
      <c r="AW57" s="37" t="str">
        <f>IF(Input_table[[#This Row],[Impact value]]=AW$14,IF(Input_table[[#This Row],[likelihood value]]=AW$13,Input_table[[#This Row],[ID2]]&amp;"-",""),"")</f>
        <v/>
      </c>
      <c r="AX57" s="37" t="str">
        <f>IF(Input_table[[#This Row],[Impact value]]=AX$14,IF(Input_table[[#This Row],[likelihood value]]=AX$13,Input_table[[#This Row],[ID2]]&amp;"-",""),"")</f>
        <v/>
      </c>
      <c r="AY57" s="37" t="str">
        <f>IF(Input_table[[#This Row],[Impact value]]=AY$14,IF(Input_table[[#This Row],[likelihood value]]=AY$13,Input_table[[#This Row],[ID2]]&amp;"-",""),"")</f>
        <v/>
      </c>
      <c r="AZ57" s="37" t="str">
        <f>IF(Input_table[[#This Row],[Impact value]]=AZ$14,IF(Input_table[[#This Row],[likelihood value]]=AZ$13,Input_table[[#This Row],[ID2]]&amp;"-",""),"")</f>
        <v/>
      </c>
      <c r="BA57" s="37" t="str">
        <f>IF(Input_table[[#This Row],[Impact value]]=BA$14,IF(Input_table[[#This Row],[likelihood value]]=BA$13,Input_table[[#This Row],[ID2]]&amp;"-",""),"")</f>
        <v/>
      </c>
      <c r="BB57" s="37" t="str">
        <f>IF(Input_table[[#This Row],[Impact value]]=BB$14,IF(Input_table[[#This Row],[likelihood value]]=BB$13,Input_table[[#This Row],[ID2]]&amp;"-",""),"")</f>
        <v/>
      </c>
      <c r="BC57" s="37" t="str">
        <f>IF(Input_table[[#This Row],[Impact value]]=BC$14,IF(Input_table[[#This Row],[likelihood value]]=BC$13,Input_table[[#This Row],[ID2]]&amp;"-",""),"")</f>
        <v/>
      </c>
      <c r="BD57" s="37" t="str">
        <f>IF(Input_table[[#This Row],[Impact value]]=BD$14,IF(Input_table[[#This Row],[likelihood value]]=BD$13,Input_table[[#This Row],[ID2]]&amp;"-",""),"")</f>
        <v/>
      </c>
      <c r="BE57" s="37">
        <f>ROW(Input_table[[#This Row],[hazard]])-15</f>
        <v>42</v>
      </c>
      <c r="BF57" s="37"/>
    </row>
    <row r="58" spans="1:58" s="38" customFormat="1" x14ac:dyDescent="0.45">
      <c r="A58" s="29">
        <f>Input_table[[#This Row],[ID2]]</f>
        <v>43</v>
      </c>
      <c r="B58" s="30"/>
      <c r="C58" s="31"/>
      <c r="D58" s="31"/>
      <c r="E58" s="32"/>
      <c r="F58" s="33"/>
      <c r="G58" s="34"/>
      <c r="H58" s="34"/>
      <c r="I58" s="34"/>
      <c r="J58" s="34"/>
      <c r="K58" s="34"/>
      <c r="L58" s="34"/>
      <c r="M58" s="34"/>
      <c r="N58" s="34"/>
      <c r="O58" s="34"/>
      <c r="P58" s="34"/>
      <c r="Q58" s="34"/>
      <c r="R58" s="34"/>
      <c r="S58" s="35"/>
      <c r="T58" s="33"/>
      <c r="U58" s="154" t="str">
        <f>IF(VLOOKUP(Input_table[[#This Row],[ID]],Table3[#All],5)="","",VLOOKUP(Input_table[[#This Row],[ID]],Table3[#All],5))</f>
        <v/>
      </c>
      <c r="V58" s="154" t="str">
        <f>IF(VLOOKUP(Input_table[[#This Row],[ID]],Table3[#All],7)="","",VLOOKUP(Input_table[[#This Row],[ID]],Table3[#All],7))</f>
        <v/>
      </c>
      <c r="W58" s="153" t="str">
        <f>IF(Input_table[[#This Row],[Impact value]]=1,W$2,
IF(Input_table[[#This Row],[Impact value]]=2,W$3,
IF(Input_table[[#This Row],[Impact value]]=3,W$4,
IF(Input_table[[#This Row],[Impact value]]=4,W$5,
IF(Input_table[[#This Row],[Impact value]]=5,W$6,"-")))))</f>
        <v>-</v>
      </c>
      <c r="X58" s="179"/>
      <c r="Y58" s="154" t="str">
        <f>IF(Input_table[[#This Row],[Risk value]]=0,"-",VLOOKUP(Input_table[[#This Row],[Risk value]],Help!$A$191:$B$195,2))</f>
        <v>-</v>
      </c>
      <c r="Z58" s="36">
        <f>IF(Input_table[[#This Row],[Severity]]=T$2,1,
IF(Input_table[[#This Row],[Severity]]=T$3,2,
IF(Input_table[[#This Row],[Severity]]=T$4,3,
IF(Input_table[[#This Row],[Severity]]=T$5,4,
IF(Input_table[[#This Row],[Severity]]=T$6,5,0)))))</f>
        <v>0</v>
      </c>
      <c r="AA58" s="36">
        <f>IF(Input_table[[#This Row],[Coping capacity]]=V$2,1,
IF(Input_table[[#This Row],[Coping capacity]]=V$3,2,
IF(Input_table[[#This Row],[Coping capacity]]=V$4,3,
IF(Input_table[[#This Row],[Coping capacity]]=V$5,4,
IF(Input_table[[#This Row],[Coping capacity]]=V$6,5,0)))))</f>
        <v>0</v>
      </c>
      <c r="AB58" s="36">
        <f>IF(Input_table[[#This Row],[Likelihood]]=S$2,1,
IF(Input_table[[#This Row],[Likelihood]]=S$3,2,
IF(Input_table[[#This Row],[Likelihood]]=S$4,3,
IF(Input_table[[#This Row],[Likelihood]]=S$5,4,
IF(Input_table[[#This Row],[Likelihood]]=S$6,5,0)))))</f>
        <v>0</v>
      </c>
      <c r="AC58" s="36">
        <f>IF(Input_table[[#This Row],[Vulnerability]]=U$2,5,
IF(Input_table[[#This Row],[Vulnerability]]=U$3,4,
IF(Input_table[[#This Row],[Vulnerability]]=U$4,3,
IF(Input_table[[#This Row],[Vulnerability]]=U$5,2,
IF(Input_table[[#This Row],[Vulnerability]]=U$6,1,0)))))</f>
        <v>0</v>
      </c>
      <c r="AD5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8" s="37" t="str">
        <f>IF(Input_table[[#This Row],[Impact value]]=AF$14,IF(Input_table[[#This Row],[likelihood value]]=AF$13,Input_table[[#This Row],[ID2]]&amp;"-",""),"")</f>
        <v/>
      </c>
      <c r="AG58" s="37" t="str">
        <f>IF(Input_table[[#This Row],[Impact value]]=AG$14,IF(Input_table[[#This Row],[likelihood value]]=AG$13,Input_table[[#This Row],[ID2]]&amp;"-",""),"")</f>
        <v/>
      </c>
      <c r="AH58" s="37" t="str">
        <f>IF(Input_table[[#This Row],[Impact value]]=AH$14,IF(Input_table[[#This Row],[likelihood value]]=AH$13,Input_table[[#This Row],[ID2]]&amp;"-",""),"")</f>
        <v/>
      </c>
      <c r="AI58" s="37" t="str">
        <f>IF(Input_table[[#This Row],[Impact value]]=AI$14,IF(Input_table[[#This Row],[likelihood value]]=AI$13,Input_table[[#This Row],[ID2]]&amp;"-",""),"")</f>
        <v/>
      </c>
      <c r="AJ58" s="37" t="str">
        <f>IF(Input_table[[#This Row],[Impact value]]=AJ$14,IF(Input_table[[#This Row],[likelihood value]]=AJ$13,Input_table[[#This Row],[ID2]]&amp;"-",""),"")</f>
        <v/>
      </c>
      <c r="AK58" s="37" t="str">
        <f>IF(Input_table[[#This Row],[Impact value]]=AK$14,IF(Input_table[[#This Row],[likelihood value]]=AK$13,Input_table[[#This Row],[ID2]]&amp;"-",""),"")</f>
        <v/>
      </c>
      <c r="AL58" s="37" t="str">
        <f>IF(Input_table[[#This Row],[Impact value]]=AL$14,IF(Input_table[[#This Row],[likelihood value]]=AL$13,Input_table[[#This Row],[ID2]]&amp;"-",""),"")</f>
        <v/>
      </c>
      <c r="AM58" s="37" t="str">
        <f>IF(Input_table[[#This Row],[Impact value]]=AM$14,IF(Input_table[[#This Row],[likelihood value]]=AM$13,Input_table[[#This Row],[ID2]]&amp;"-",""),"")</f>
        <v/>
      </c>
      <c r="AN58" s="37" t="str">
        <f>IF(Input_table[[#This Row],[Impact value]]=AN$14,IF(Input_table[[#This Row],[likelihood value]]=AN$13,Input_table[[#This Row],[ID2]]&amp;"-",""),"")</f>
        <v/>
      </c>
      <c r="AO58" s="37" t="str">
        <f>IF(Input_table[[#This Row],[Impact value]]=AO$14,IF(Input_table[[#This Row],[likelihood value]]=AO$13,Input_table[[#This Row],[ID2]]&amp;"-",""),"")</f>
        <v/>
      </c>
      <c r="AP58" s="37" t="str">
        <f>IF(Input_table[[#This Row],[Impact value]]=AP$14,IF(Input_table[[#This Row],[likelihood value]]=AP$13,Input_table[[#This Row],[ID2]]&amp;"-",""),"")</f>
        <v/>
      </c>
      <c r="AQ58" s="37" t="str">
        <f>IF(Input_table[[#This Row],[Impact value]]=AQ$14,IF(Input_table[[#This Row],[likelihood value]]=AQ$13,Input_table[[#This Row],[ID2]]&amp;"-",""),"")</f>
        <v/>
      </c>
      <c r="AR58" s="37" t="str">
        <f>IF(Input_table[[#This Row],[Impact value]]=AR$14,IF(Input_table[[#This Row],[likelihood value]]=AR$13,Input_table[[#This Row],[ID2]]&amp;"-",""),"")</f>
        <v/>
      </c>
      <c r="AS58" s="37" t="str">
        <f>IF(Input_table[[#This Row],[Impact value]]=AS$14,IF(Input_table[[#This Row],[likelihood value]]=AS$13,Input_table[[#This Row],[ID2]]&amp;"-",""),"")</f>
        <v/>
      </c>
      <c r="AT58" s="37" t="str">
        <f>IF(Input_table[[#This Row],[Impact value]]=AT$14,IF(Input_table[[#This Row],[likelihood value]]=AT$13,Input_table[[#This Row],[ID2]]&amp;"-",""),"")</f>
        <v/>
      </c>
      <c r="AU58" s="37" t="str">
        <f>IF(Input_table[[#This Row],[Impact value]]=AU$14,IF(Input_table[[#This Row],[likelihood value]]=AU$13,Input_table[[#This Row],[ID2]]&amp;"-",""),"")</f>
        <v/>
      </c>
      <c r="AV58" s="37" t="str">
        <f>IF(Input_table[[#This Row],[Impact value]]=AV$14,IF(Input_table[[#This Row],[likelihood value]]=AV$13,Input_table[[#This Row],[ID2]]&amp;"-",""),"")</f>
        <v/>
      </c>
      <c r="AW58" s="37" t="str">
        <f>IF(Input_table[[#This Row],[Impact value]]=AW$14,IF(Input_table[[#This Row],[likelihood value]]=AW$13,Input_table[[#This Row],[ID2]]&amp;"-",""),"")</f>
        <v/>
      </c>
      <c r="AX58" s="37" t="str">
        <f>IF(Input_table[[#This Row],[Impact value]]=AX$14,IF(Input_table[[#This Row],[likelihood value]]=AX$13,Input_table[[#This Row],[ID2]]&amp;"-",""),"")</f>
        <v/>
      </c>
      <c r="AY58" s="37" t="str">
        <f>IF(Input_table[[#This Row],[Impact value]]=AY$14,IF(Input_table[[#This Row],[likelihood value]]=AY$13,Input_table[[#This Row],[ID2]]&amp;"-",""),"")</f>
        <v/>
      </c>
      <c r="AZ58" s="37" t="str">
        <f>IF(Input_table[[#This Row],[Impact value]]=AZ$14,IF(Input_table[[#This Row],[likelihood value]]=AZ$13,Input_table[[#This Row],[ID2]]&amp;"-",""),"")</f>
        <v/>
      </c>
      <c r="BA58" s="37" t="str">
        <f>IF(Input_table[[#This Row],[Impact value]]=BA$14,IF(Input_table[[#This Row],[likelihood value]]=BA$13,Input_table[[#This Row],[ID2]]&amp;"-",""),"")</f>
        <v/>
      </c>
      <c r="BB58" s="37" t="str">
        <f>IF(Input_table[[#This Row],[Impact value]]=BB$14,IF(Input_table[[#This Row],[likelihood value]]=BB$13,Input_table[[#This Row],[ID2]]&amp;"-",""),"")</f>
        <v/>
      </c>
      <c r="BC58" s="37" t="str">
        <f>IF(Input_table[[#This Row],[Impact value]]=BC$14,IF(Input_table[[#This Row],[likelihood value]]=BC$13,Input_table[[#This Row],[ID2]]&amp;"-",""),"")</f>
        <v/>
      </c>
      <c r="BD58" s="37" t="str">
        <f>IF(Input_table[[#This Row],[Impact value]]=BD$14,IF(Input_table[[#This Row],[likelihood value]]=BD$13,Input_table[[#This Row],[ID2]]&amp;"-",""),"")</f>
        <v/>
      </c>
      <c r="BE58" s="37">
        <f>ROW(Input_table[[#This Row],[hazard]])-15</f>
        <v>43</v>
      </c>
      <c r="BF58" s="37"/>
    </row>
    <row r="59" spans="1:58" s="38" customFormat="1" x14ac:dyDescent="0.45">
      <c r="A59" s="29">
        <f>Input_table[[#This Row],[ID2]]</f>
        <v>44</v>
      </c>
      <c r="B59" s="30"/>
      <c r="C59" s="31"/>
      <c r="D59" s="31"/>
      <c r="E59" s="32"/>
      <c r="F59" s="33"/>
      <c r="G59" s="34"/>
      <c r="H59" s="34"/>
      <c r="I59" s="34"/>
      <c r="J59" s="34"/>
      <c r="K59" s="34"/>
      <c r="L59" s="34"/>
      <c r="M59" s="34"/>
      <c r="N59" s="34"/>
      <c r="O59" s="34"/>
      <c r="P59" s="34"/>
      <c r="Q59" s="34"/>
      <c r="R59" s="34"/>
      <c r="S59" s="35"/>
      <c r="T59" s="33"/>
      <c r="U59" s="154" t="str">
        <f>IF(VLOOKUP(Input_table[[#This Row],[ID]],Table3[#All],5)="","",VLOOKUP(Input_table[[#This Row],[ID]],Table3[#All],5))</f>
        <v/>
      </c>
      <c r="V59" s="154" t="str">
        <f>IF(VLOOKUP(Input_table[[#This Row],[ID]],Table3[#All],7)="","",VLOOKUP(Input_table[[#This Row],[ID]],Table3[#All],7))</f>
        <v/>
      </c>
      <c r="W59" s="153" t="str">
        <f>IF(Input_table[[#This Row],[Impact value]]=1,W$2,
IF(Input_table[[#This Row],[Impact value]]=2,W$3,
IF(Input_table[[#This Row],[Impact value]]=3,W$4,
IF(Input_table[[#This Row],[Impact value]]=4,W$5,
IF(Input_table[[#This Row],[Impact value]]=5,W$6,"-")))))</f>
        <v>-</v>
      </c>
      <c r="X59" s="179"/>
      <c r="Y59" s="154" t="str">
        <f>IF(Input_table[[#This Row],[Risk value]]=0,"-",VLOOKUP(Input_table[[#This Row],[Risk value]],Help!$A$191:$B$195,2))</f>
        <v>-</v>
      </c>
      <c r="Z59" s="36">
        <f>IF(Input_table[[#This Row],[Severity]]=T$2,1,
IF(Input_table[[#This Row],[Severity]]=T$3,2,
IF(Input_table[[#This Row],[Severity]]=T$4,3,
IF(Input_table[[#This Row],[Severity]]=T$5,4,
IF(Input_table[[#This Row],[Severity]]=T$6,5,0)))))</f>
        <v>0</v>
      </c>
      <c r="AA59" s="36">
        <f>IF(Input_table[[#This Row],[Coping capacity]]=V$2,1,
IF(Input_table[[#This Row],[Coping capacity]]=V$3,2,
IF(Input_table[[#This Row],[Coping capacity]]=V$4,3,
IF(Input_table[[#This Row],[Coping capacity]]=V$5,4,
IF(Input_table[[#This Row],[Coping capacity]]=V$6,5,0)))))</f>
        <v>0</v>
      </c>
      <c r="AB59" s="36">
        <f>IF(Input_table[[#This Row],[Likelihood]]=S$2,1,
IF(Input_table[[#This Row],[Likelihood]]=S$3,2,
IF(Input_table[[#This Row],[Likelihood]]=S$4,3,
IF(Input_table[[#This Row],[Likelihood]]=S$5,4,
IF(Input_table[[#This Row],[Likelihood]]=S$6,5,0)))))</f>
        <v>0</v>
      </c>
      <c r="AC59" s="36">
        <f>IF(Input_table[[#This Row],[Vulnerability]]=U$2,5,
IF(Input_table[[#This Row],[Vulnerability]]=U$3,4,
IF(Input_table[[#This Row],[Vulnerability]]=U$4,3,
IF(Input_table[[#This Row],[Vulnerability]]=U$5,2,
IF(Input_table[[#This Row],[Vulnerability]]=U$6,1,0)))))</f>
        <v>0</v>
      </c>
      <c r="AD5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5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59" s="37" t="str">
        <f>IF(Input_table[[#This Row],[Impact value]]=AF$14,IF(Input_table[[#This Row],[likelihood value]]=AF$13,Input_table[[#This Row],[ID2]]&amp;"-",""),"")</f>
        <v/>
      </c>
      <c r="AG59" s="37" t="str">
        <f>IF(Input_table[[#This Row],[Impact value]]=AG$14,IF(Input_table[[#This Row],[likelihood value]]=AG$13,Input_table[[#This Row],[ID2]]&amp;"-",""),"")</f>
        <v/>
      </c>
      <c r="AH59" s="37" t="str">
        <f>IF(Input_table[[#This Row],[Impact value]]=AH$14,IF(Input_table[[#This Row],[likelihood value]]=AH$13,Input_table[[#This Row],[ID2]]&amp;"-",""),"")</f>
        <v/>
      </c>
      <c r="AI59" s="37" t="str">
        <f>IF(Input_table[[#This Row],[Impact value]]=AI$14,IF(Input_table[[#This Row],[likelihood value]]=AI$13,Input_table[[#This Row],[ID2]]&amp;"-",""),"")</f>
        <v/>
      </c>
      <c r="AJ59" s="37" t="str">
        <f>IF(Input_table[[#This Row],[Impact value]]=AJ$14,IF(Input_table[[#This Row],[likelihood value]]=AJ$13,Input_table[[#This Row],[ID2]]&amp;"-",""),"")</f>
        <v/>
      </c>
      <c r="AK59" s="37" t="str">
        <f>IF(Input_table[[#This Row],[Impact value]]=AK$14,IF(Input_table[[#This Row],[likelihood value]]=AK$13,Input_table[[#This Row],[ID2]]&amp;"-",""),"")</f>
        <v/>
      </c>
      <c r="AL59" s="37" t="str">
        <f>IF(Input_table[[#This Row],[Impact value]]=AL$14,IF(Input_table[[#This Row],[likelihood value]]=AL$13,Input_table[[#This Row],[ID2]]&amp;"-",""),"")</f>
        <v/>
      </c>
      <c r="AM59" s="37" t="str">
        <f>IF(Input_table[[#This Row],[Impact value]]=AM$14,IF(Input_table[[#This Row],[likelihood value]]=AM$13,Input_table[[#This Row],[ID2]]&amp;"-",""),"")</f>
        <v/>
      </c>
      <c r="AN59" s="37" t="str">
        <f>IF(Input_table[[#This Row],[Impact value]]=AN$14,IF(Input_table[[#This Row],[likelihood value]]=AN$13,Input_table[[#This Row],[ID2]]&amp;"-",""),"")</f>
        <v/>
      </c>
      <c r="AO59" s="37" t="str">
        <f>IF(Input_table[[#This Row],[Impact value]]=AO$14,IF(Input_table[[#This Row],[likelihood value]]=AO$13,Input_table[[#This Row],[ID2]]&amp;"-",""),"")</f>
        <v/>
      </c>
      <c r="AP59" s="37" t="str">
        <f>IF(Input_table[[#This Row],[Impact value]]=AP$14,IF(Input_table[[#This Row],[likelihood value]]=AP$13,Input_table[[#This Row],[ID2]]&amp;"-",""),"")</f>
        <v/>
      </c>
      <c r="AQ59" s="37" t="str">
        <f>IF(Input_table[[#This Row],[Impact value]]=AQ$14,IF(Input_table[[#This Row],[likelihood value]]=AQ$13,Input_table[[#This Row],[ID2]]&amp;"-",""),"")</f>
        <v/>
      </c>
      <c r="AR59" s="37" t="str">
        <f>IF(Input_table[[#This Row],[Impact value]]=AR$14,IF(Input_table[[#This Row],[likelihood value]]=AR$13,Input_table[[#This Row],[ID2]]&amp;"-",""),"")</f>
        <v/>
      </c>
      <c r="AS59" s="37" t="str">
        <f>IF(Input_table[[#This Row],[Impact value]]=AS$14,IF(Input_table[[#This Row],[likelihood value]]=AS$13,Input_table[[#This Row],[ID2]]&amp;"-",""),"")</f>
        <v/>
      </c>
      <c r="AT59" s="37" t="str">
        <f>IF(Input_table[[#This Row],[Impact value]]=AT$14,IF(Input_table[[#This Row],[likelihood value]]=AT$13,Input_table[[#This Row],[ID2]]&amp;"-",""),"")</f>
        <v/>
      </c>
      <c r="AU59" s="37" t="str">
        <f>IF(Input_table[[#This Row],[Impact value]]=AU$14,IF(Input_table[[#This Row],[likelihood value]]=AU$13,Input_table[[#This Row],[ID2]]&amp;"-",""),"")</f>
        <v/>
      </c>
      <c r="AV59" s="37" t="str">
        <f>IF(Input_table[[#This Row],[Impact value]]=AV$14,IF(Input_table[[#This Row],[likelihood value]]=AV$13,Input_table[[#This Row],[ID2]]&amp;"-",""),"")</f>
        <v/>
      </c>
      <c r="AW59" s="37" t="str">
        <f>IF(Input_table[[#This Row],[Impact value]]=AW$14,IF(Input_table[[#This Row],[likelihood value]]=AW$13,Input_table[[#This Row],[ID2]]&amp;"-",""),"")</f>
        <v/>
      </c>
      <c r="AX59" s="37" t="str">
        <f>IF(Input_table[[#This Row],[Impact value]]=AX$14,IF(Input_table[[#This Row],[likelihood value]]=AX$13,Input_table[[#This Row],[ID2]]&amp;"-",""),"")</f>
        <v/>
      </c>
      <c r="AY59" s="37" t="str">
        <f>IF(Input_table[[#This Row],[Impact value]]=AY$14,IF(Input_table[[#This Row],[likelihood value]]=AY$13,Input_table[[#This Row],[ID2]]&amp;"-",""),"")</f>
        <v/>
      </c>
      <c r="AZ59" s="37" t="str">
        <f>IF(Input_table[[#This Row],[Impact value]]=AZ$14,IF(Input_table[[#This Row],[likelihood value]]=AZ$13,Input_table[[#This Row],[ID2]]&amp;"-",""),"")</f>
        <v/>
      </c>
      <c r="BA59" s="37" t="str">
        <f>IF(Input_table[[#This Row],[Impact value]]=BA$14,IF(Input_table[[#This Row],[likelihood value]]=BA$13,Input_table[[#This Row],[ID2]]&amp;"-",""),"")</f>
        <v/>
      </c>
      <c r="BB59" s="37" t="str">
        <f>IF(Input_table[[#This Row],[Impact value]]=BB$14,IF(Input_table[[#This Row],[likelihood value]]=BB$13,Input_table[[#This Row],[ID2]]&amp;"-",""),"")</f>
        <v/>
      </c>
      <c r="BC59" s="37" t="str">
        <f>IF(Input_table[[#This Row],[Impact value]]=BC$14,IF(Input_table[[#This Row],[likelihood value]]=BC$13,Input_table[[#This Row],[ID2]]&amp;"-",""),"")</f>
        <v/>
      </c>
      <c r="BD59" s="37" t="str">
        <f>IF(Input_table[[#This Row],[Impact value]]=BD$14,IF(Input_table[[#This Row],[likelihood value]]=BD$13,Input_table[[#This Row],[ID2]]&amp;"-",""),"")</f>
        <v/>
      </c>
      <c r="BE59" s="37">
        <f>ROW(Input_table[[#This Row],[hazard]])-15</f>
        <v>44</v>
      </c>
      <c r="BF59" s="37"/>
    </row>
    <row r="60" spans="1:58" s="38" customFormat="1" x14ac:dyDescent="0.45">
      <c r="A60" s="29">
        <f>Input_table[[#This Row],[ID2]]</f>
        <v>45</v>
      </c>
      <c r="B60" s="30"/>
      <c r="C60" s="31"/>
      <c r="D60" s="31"/>
      <c r="E60" s="32"/>
      <c r="F60" s="33"/>
      <c r="G60" s="34"/>
      <c r="H60" s="34"/>
      <c r="I60" s="34"/>
      <c r="J60" s="34"/>
      <c r="K60" s="34"/>
      <c r="L60" s="34"/>
      <c r="M60" s="34"/>
      <c r="N60" s="34"/>
      <c r="O60" s="34"/>
      <c r="P60" s="34"/>
      <c r="Q60" s="34"/>
      <c r="R60" s="34"/>
      <c r="S60" s="35"/>
      <c r="T60" s="33"/>
      <c r="U60" s="154" t="str">
        <f>IF(VLOOKUP(Input_table[[#This Row],[ID]],Table3[#All],5)="","",VLOOKUP(Input_table[[#This Row],[ID]],Table3[#All],5))</f>
        <v/>
      </c>
      <c r="V60" s="154" t="str">
        <f>IF(VLOOKUP(Input_table[[#This Row],[ID]],Table3[#All],7)="","",VLOOKUP(Input_table[[#This Row],[ID]],Table3[#All],7))</f>
        <v/>
      </c>
      <c r="W60" s="153" t="str">
        <f>IF(Input_table[[#This Row],[Impact value]]=1,W$2,
IF(Input_table[[#This Row],[Impact value]]=2,W$3,
IF(Input_table[[#This Row],[Impact value]]=3,W$4,
IF(Input_table[[#This Row],[Impact value]]=4,W$5,
IF(Input_table[[#This Row],[Impact value]]=5,W$6,"-")))))</f>
        <v>-</v>
      </c>
      <c r="X60" s="179"/>
      <c r="Y60" s="154" t="str">
        <f>IF(Input_table[[#This Row],[Risk value]]=0,"-",VLOOKUP(Input_table[[#This Row],[Risk value]],Help!$A$191:$B$195,2))</f>
        <v>-</v>
      </c>
      <c r="Z60" s="36">
        <f>IF(Input_table[[#This Row],[Severity]]=T$2,1,
IF(Input_table[[#This Row],[Severity]]=T$3,2,
IF(Input_table[[#This Row],[Severity]]=T$4,3,
IF(Input_table[[#This Row],[Severity]]=T$5,4,
IF(Input_table[[#This Row],[Severity]]=T$6,5,0)))))</f>
        <v>0</v>
      </c>
      <c r="AA60" s="36">
        <f>IF(Input_table[[#This Row],[Coping capacity]]=V$2,1,
IF(Input_table[[#This Row],[Coping capacity]]=V$3,2,
IF(Input_table[[#This Row],[Coping capacity]]=V$4,3,
IF(Input_table[[#This Row],[Coping capacity]]=V$5,4,
IF(Input_table[[#This Row],[Coping capacity]]=V$6,5,0)))))</f>
        <v>0</v>
      </c>
      <c r="AB60" s="36">
        <f>IF(Input_table[[#This Row],[Likelihood]]=S$2,1,
IF(Input_table[[#This Row],[Likelihood]]=S$3,2,
IF(Input_table[[#This Row],[Likelihood]]=S$4,3,
IF(Input_table[[#This Row],[Likelihood]]=S$5,4,
IF(Input_table[[#This Row],[Likelihood]]=S$6,5,0)))))</f>
        <v>0</v>
      </c>
      <c r="AC60" s="36">
        <f>IF(Input_table[[#This Row],[Vulnerability]]=U$2,5,
IF(Input_table[[#This Row],[Vulnerability]]=U$3,4,
IF(Input_table[[#This Row],[Vulnerability]]=U$4,3,
IF(Input_table[[#This Row],[Vulnerability]]=U$5,2,
IF(Input_table[[#This Row],[Vulnerability]]=U$6,1,0)))))</f>
        <v>0</v>
      </c>
      <c r="AD6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0" s="37" t="str">
        <f>IF(Input_table[[#This Row],[Impact value]]=AF$14,IF(Input_table[[#This Row],[likelihood value]]=AF$13,Input_table[[#This Row],[ID2]]&amp;"-",""),"")</f>
        <v/>
      </c>
      <c r="AG60" s="37" t="str">
        <f>IF(Input_table[[#This Row],[Impact value]]=AG$14,IF(Input_table[[#This Row],[likelihood value]]=AG$13,Input_table[[#This Row],[ID2]]&amp;"-",""),"")</f>
        <v/>
      </c>
      <c r="AH60" s="37" t="str">
        <f>IF(Input_table[[#This Row],[Impact value]]=AH$14,IF(Input_table[[#This Row],[likelihood value]]=AH$13,Input_table[[#This Row],[ID2]]&amp;"-",""),"")</f>
        <v/>
      </c>
      <c r="AI60" s="37" t="str">
        <f>IF(Input_table[[#This Row],[Impact value]]=AI$14,IF(Input_table[[#This Row],[likelihood value]]=AI$13,Input_table[[#This Row],[ID2]]&amp;"-",""),"")</f>
        <v/>
      </c>
      <c r="AJ60" s="37" t="str">
        <f>IF(Input_table[[#This Row],[Impact value]]=AJ$14,IF(Input_table[[#This Row],[likelihood value]]=AJ$13,Input_table[[#This Row],[ID2]]&amp;"-",""),"")</f>
        <v/>
      </c>
      <c r="AK60" s="37" t="str">
        <f>IF(Input_table[[#This Row],[Impact value]]=AK$14,IF(Input_table[[#This Row],[likelihood value]]=AK$13,Input_table[[#This Row],[ID2]]&amp;"-",""),"")</f>
        <v/>
      </c>
      <c r="AL60" s="37" t="str">
        <f>IF(Input_table[[#This Row],[Impact value]]=AL$14,IF(Input_table[[#This Row],[likelihood value]]=AL$13,Input_table[[#This Row],[ID2]]&amp;"-",""),"")</f>
        <v/>
      </c>
      <c r="AM60" s="37" t="str">
        <f>IF(Input_table[[#This Row],[Impact value]]=AM$14,IF(Input_table[[#This Row],[likelihood value]]=AM$13,Input_table[[#This Row],[ID2]]&amp;"-",""),"")</f>
        <v/>
      </c>
      <c r="AN60" s="37" t="str">
        <f>IF(Input_table[[#This Row],[Impact value]]=AN$14,IF(Input_table[[#This Row],[likelihood value]]=AN$13,Input_table[[#This Row],[ID2]]&amp;"-",""),"")</f>
        <v/>
      </c>
      <c r="AO60" s="37" t="str">
        <f>IF(Input_table[[#This Row],[Impact value]]=AO$14,IF(Input_table[[#This Row],[likelihood value]]=AO$13,Input_table[[#This Row],[ID2]]&amp;"-",""),"")</f>
        <v/>
      </c>
      <c r="AP60" s="37" t="str">
        <f>IF(Input_table[[#This Row],[Impact value]]=AP$14,IF(Input_table[[#This Row],[likelihood value]]=AP$13,Input_table[[#This Row],[ID2]]&amp;"-",""),"")</f>
        <v/>
      </c>
      <c r="AQ60" s="37" t="str">
        <f>IF(Input_table[[#This Row],[Impact value]]=AQ$14,IF(Input_table[[#This Row],[likelihood value]]=AQ$13,Input_table[[#This Row],[ID2]]&amp;"-",""),"")</f>
        <v/>
      </c>
      <c r="AR60" s="37" t="str">
        <f>IF(Input_table[[#This Row],[Impact value]]=AR$14,IF(Input_table[[#This Row],[likelihood value]]=AR$13,Input_table[[#This Row],[ID2]]&amp;"-",""),"")</f>
        <v/>
      </c>
      <c r="AS60" s="37" t="str">
        <f>IF(Input_table[[#This Row],[Impact value]]=AS$14,IF(Input_table[[#This Row],[likelihood value]]=AS$13,Input_table[[#This Row],[ID2]]&amp;"-",""),"")</f>
        <v/>
      </c>
      <c r="AT60" s="37" t="str">
        <f>IF(Input_table[[#This Row],[Impact value]]=AT$14,IF(Input_table[[#This Row],[likelihood value]]=AT$13,Input_table[[#This Row],[ID2]]&amp;"-",""),"")</f>
        <v/>
      </c>
      <c r="AU60" s="37" t="str">
        <f>IF(Input_table[[#This Row],[Impact value]]=AU$14,IF(Input_table[[#This Row],[likelihood value]]=AU$13,Input_table[[#This Row],[ID2]]&amp;"-",""),"")</f>
        <v/>
      </c>
      <c r="AV60" s="37" t="str">
        <f>IF(Input_table[[#This Row],[Impact value]]=AV$14,IF(Input_table[[#This Row],[likelihood value]]=AV$13,Input_table[[#This Row],[ID2]]&amp;"-",""),"")</f>
        <v/>
      </c>
      <c r="AW60" s="37" t="str">
        <f>IF(Input_table[[#This Row],[Impact value]]=AW$14,IF(Input_table[[#This Row],[likelihood value]]=AW$13,Input_table[[#This Row],[ID2]]&amp;"-",""),"")</f>
        <v/>
      </c>
      <c r="AX60" s="37" t="str">
        <f>IF(Input_table[[#This Row],[Impact value]]=AX$14,IF(Input_table[[#This Row],[likelihood value]]=AX$13,Input_table[[#This Row],[ID2]]&amp;"-",""),"")</f>
        <v/>
      </c>
      <c r="AY60" s="37" t="str">
        <f>IF(Input_table[[#This Row],[Impact value]]=AY$14,IF(Input_table[[#This Row],[likelihood value]]=AY$13,Input_table[[#This Row],[ID2]]&amp;"-",""),"")</f>
        <v/>
      </c>
      <c r="AZ60" s="37" t="str">
        <f>IF(Input_table[[#This Row],[Impact value]]=AZ$14,IF(Input_table[[#This Row],[likelihood value]]=AZ$13,Input_table[[#This Row],[ID2]]&amp;"-",""),"")</f>
        <v/>
      </c>
      <c r="BA60" s="37" t="str">
        <f>IF(Input_table[[#This Row],[Impact value]]=BA$14,IF(Input_table[[#This Row],[likelihood value]]=BA$13,Input_table[[#This Row],[ID2]]&amp;"-",""),"")</f>
        <v/>
      </c>
      <c r="BB60" s="37" t="str">
        <f>IF(Input_table[[#This Row],[Impact value]]=BB$14,IF(Input_table[[#This Row],[likelihood value]]=BB$13,Input_table[[#This Row],[ID2]]&amp;"-",""),"")</f>
        <v/>
      </c>
      <c r="BC60" s="37" t="str">
        <f>IF(Input_table[[#This Row],[Impact value]]=BC$14,IF(Input_table[[#This Row],[likelihood value]]=BC$13,Input_table[[#This Row],[ID2]]&amp;"-",""),"")</f>
        <v/>
      </c>
      <c r="BD60" s="37" t="str">
        <f>IF(Input_table[[#This Row],[Impact value]]=BD$14,IF(Input_table[[#This Row],[likelihood value]]=BD$13,Input_table[[#This Row],[ID2]]&amp;"-",""),"")</f>
        <v/>
      </c>
      <c r="BE60" s="37">
        <f>ROW(Input_table[[#This Row],[hazard]])-15</f>
        <v>45</v>
      </c>
      <c r="BF60" s="37"/>
    </row>
    <row r="61" spans="1:58" s="38" customFormat="1" x14ac:dyDescent="0.45">
      <c r="A61" s="29">
        <f>Input_table[[#This Row],[ID2]]</f>
        <v>46</v>
      </c>
      <c r="B61" s="30"/>
      <c r="C61" s="31"/>
      <c r="D61" s="31"/>
      <c r="E61" s="32"/>
      <c r="F61" s="33"/>
      <c r="G61" s="34"/>
      <c r="H61" s="34"/>
      <c r="I61" s="34"/>
      <c r="J61" s="34"/>
      <c r="K61" s="34"/>
      <c r="L61" s="34"/>
      <c r="M61" s="34"/>
      <c r="N61" s="34"/>
      <c r="O61" s="34"/>
      <c r="P61" s="34"/>
      <c r="Q61" s="34"/>
      <c r="R61" s="34"/>
      <c r="S61" s="35"/>
      <c r="T61" s="33"/>
      <c r="U61" s="154" t="str">
        <f>IF(VLOOKUP(Input_table[[#This Row],[ID]],Table3[#All],5)="","",VLOOKUP(Input_table[[#This Row],[ID]],Table3[#All],5))</f>
        <v/>
      </c>
      <c r="V61" s="154" t="str">
        <f>IF(VLOOKUP(Input_table[[#This Row],[ID]],Table3[#All],7)="","",VLOOKUP(Input_table[[#This Row],[ID]],Table3[#All],7))</f>
        <v/>
      </c>
      <c r="W61" s="153" t="str">
        <f>IF(Input_table[[#This Row],[Impact value]]=1,W$2,
IF(Input_table[[#This Row],[Impact value]]=2,W$3,
IF(Input_table[[#This Row],[Impact value]]=3,W$4,
IF(Input_table[[#This Row],[Impact value]]=4,W$5,
IF(Input_table[[#This Row],[Impact value]]=5,W$6,"-")))))</f>
        <v>-</v>
      </c>
      <c r="X61" s="179"/>
      <c r="Y61" s="154" t="str">
        <f>IF(Input_table[[#This Row],[Risk value]]=0,"-",VLOOKUP(Input_table[[#This Row],[Risk value]],Help!$A$191:$B$195,2))</f>
        <v>-</v>
      </c>
      <c r="Z61" s="36">
        <f>IF(Input_table[[#This Row],[Severity]]=T$2,1,
IF(Input_table[[#This Row],[Severity]]=T$3,2,
IF(Input_table[[#This Row],[Severity]]=T$4,3,
IF(Input_table[[#This Row],[Severity]]=T$5,4,
IF(Input_table[[#This Row],[Severity]]=T$6,5,0)))))</f>
        <v>0</v>
      </c>
      <c r="AA61" s="36">
        <f>IF(Input_table[[#This Row],[Coping capacity]]=V$2,1,
IF(Input_table[[#This Row],[Coping capacity]]=V$3,2,
IF(Input_table[[#This Row],[Coping capacity]]=V$4,3,
IF(Input_table[[#This Row],[Coping capacity]]=V$5,4,
IF(Input_table[[#This Row],[Coping capacity]]=V$6,5,0)))))</f>
        <v>0</v>
      </c>
      <c r="AB61" s="36">
        <f>IF(Input_table[[#This Row],[Likelihood]]=S$2,1,
IF(Input_table[[#This Row],[Likelihood]]=S$3,2,
IF(Input_table[[#This Row],[Likelihood]]=S$4,3,
IF(Input_table[[#This Row],[Likelihood]]=S$5,4,
IF(Input_table[[#This Row],[Likelihood]]=S$6,5,0)))))</f>
        <v>0</v>
      </c>
      <c r="AC61" s="36">
        <f>IF(Input_table[[#This Row],[Vulnerability]]=U$2,5,
IF(Input_table[[#This Row],[Vulnerability]]=U$3,4,
IF(Input_table[[#This Row],[Vulnerability]]=U$4,3,
IF(Input_table[[#This Row],[Vulnerability]]=U$5,2,
IF(Input_table[[#This Row],[Vulnerability]]=U$6,1,0)))))</f>
        <v>0</v>
      </c>
      <c r="AD6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1" s="37" t="str">
        <f>IF(Input_table[[#This Row],[Impact value]]=AF$14,IF(Input_table[[#This Row],[likelihood value]]=AF$13,Input_table[[#This Row],[ID2]]&amp;"-",""),"")</f>
        <v/>
      </c>
      <c r="AG61" s="37" t="str">
        <f>IF(Input_table[[#This Row],[Impact value]]=AG$14,IF(Input_table[[#This Row],[likelihood value]]=AG$13,Input_table[[#This Row],[ID2]]&amp;"-",""),"")</f>
        <v/>
      </c>
      <c r="AH61" s="37" t="str">
        <f>IF(Input_table[[#This Row],[Impact value]]=AH$14,IF(Input_table[[#This Row],[likelihood value]]=AH$13,Input_table[[#This Row],[ID2]]&amp;"-",""),"")</f>
        <v/>
      </c>
      <c r="AI61" s="37" t="str">
        <f>IF(Input_table[[#This Row],[Impact value]]=AI$14,IF(Input_table[[#This Row],[likelihood value]]=AI$13,Input_table[[#This Row],[ID2]]&amp;"-",""),"")</f>
        <v/>
      </c>
      <c r="AJ61" s="37" t="str">
        <f>IF(Input_table[[#This Row],[Impact value]]=AJ$14,IF(Input_table[[#This Row],[likelihood value]]=AJ$13,Input_table[[#This Row],[ID2]]&amp;"-",""),"")</f>
        <v/>
      </c>
      <c r="AK61" s="37" t="str">
        <f>IF(Input_table[[#This Row],[Impact value]]=AK$14,IF(Input_table[[#This Row],[likelihood value]]=AK$13,Input_table[[#This Row],[ID2]]&amp;"-",""),"")</f>
        <v/>
      </c>
      <c r="AL61" s="37" t="str">
        <f>IF(Input_table[[#This Row],[Impact value]]=AL$14,IF(Input_table[[#This Row],[likelihood value]]=AL$13,Input_table[[#This Row],[ID2]]&amp;"-",""),"")</f>
        <v/>
      </c>
      <c r="AM61" s="37" t="str">
        <f>IF(Input_table[[#This Row],[Impact value]]=AM$14,IF(Input_table[[#This Row],[likelihood value]]=AM$13,Input_table[[#This Row],[ID2]]&amp;"-",""),"")</f>
        <v/>
      </c>
      <c r="AN61" s="37" t="str">
        <f>IF(Input_table[[#This Row],[Impact value]]=AN$14,IF(Input_table[[#This Row],[likelihood value]]=AN$13,Input_table[[#This Row],[ID2]]&amp;"-",""),"")</f>
        <v/>
      </c>
      <c r="AO61" s="37" t="str">
        <f>IF(Input_table[[#This Row],[Impact value]]=AO$14,IF(Input_table[[#This Row],[likelihood value]]=AO$13,Input_table[[#This Row],[ID2]]&amp;"-",""),"")</f>
        <v/>
      </c>
      <c r="AP61" s="37" t="str">
        <f>IF(Input_table[[#This Row],[Impact value]]=AP$14,IF(Input_table[[#This Row],[likelihood value]]=AP$13,Input_table[[#This Row],[ID2]]&amp;"-",""),"")</f>
        <v/>
      </c>
      <c r="AQ61" s="37" t="str">
        <f>IF(Input_table[[#This Row],[Impact value]]=AQ$14,IF(Input_table[[#This Row],[likelihood value]]=AQ$13,Input_table[[#This Row],[ID2]]&amp;"-",""),"")</f>
        <v/>
      </c>
      <c r="AR61" s="37" t="str">
        <f>IF(Input_table[[#This Row],[Impact value]]=AR$14,IF(Input_table[[#This Row],[likelihood value]]=AR$13,Input_table[[#This Row],[ID2]]&amp;"-",""),"")</f>
        <v/>
      </c>
      <c r="AS61" s="37" t="str">
        <f>IF(Input_table[[#This Row],[Impact value]]=AS$14,IF(Input_table[[#This Row],[likelihood value]]=AS$13,Input_table[[#This Row],[ID2]]&amp;"-",""),"")</f>
        <v/>
      </c>
      <c r="AT61" s="37" t="str">
        <f>IF(Input_table[[#This Row],[Impact value]]=AT$14,IF(Input_table[[#This Row],[likelihood value]]=AT$13,Input_table[[#This Row],[ID2]]&amp;"-",""),"")</f>
        <v/>
      </c>
      <c r="AU61" s="37" t="str">
        <f>IF(Input_table[[#This Row],[Impact value]]=AU$14,IF(Input_table[[#This Row],[likelihood value]]=AU$13,Input_table[[#This Row],[ID2]]&amp;"-",""),"")</f>
        <v/>
      </c>
      <c r="AV61" s="37" t="str">
        <f>IF(Input_table[[#This Row],[Impact value]]=AV$14,IF(Input_table[[#This Row],[likelihood value]]=AV$13,Input_table[[#This Row],[ID2]]&amp;"-",""),"")</f>
        <v/>
      </c>
      <c r="AW61" s="37" t="str">
        <f>IF(Input_table[[#This Row],[Impact value]]=AW$14,IF(Input_table[[#This Row],[likelihood value]]=AW$13,Input_table[[#This Row],[ID2]]&amp;"-",""),"")</f>
        <v/>
      </c>
      <c r="AX61" s="37" t="str">
        <f>IF(Input_table[[#This Row],[Impact value]]=AX$14,IF(Input_table[[#This Row],[likelihood value]]=AX$13,Input_table[[#This Row],[ID2]]&amp;"-",""),"")</f>
        <v/>
      </c>
      <c r="AY61" s="37" t="str">
        <f>IF(Input_table[[#This Row],[Impact value]]=AY$14,IF(Input_table[[#This Row],[likelihood value]]=AY$13,Input_table[[#This Row],[ID2]]&amp;"-",""),"")</f>
        <v/>
      </c>
      <c r="AZ61" s="37" t="str">
        <f>IF(Input_table[[#This Row],[Impact value]]=AZ$14,IF(Input_table[[#This Row],[likelihood value]]=AZ$13,Input_table[[#This Row],[ID2]]&amp;"-",""),"")</f>
        <v/>
      </c>
      <c r="BA61" s="37" t="str">
        <f>IF(Input_table[[#This Row],[Impact value]]=BA$14,IF(Input_table[[#This Row],[likelihood value]]=BA$13,Input_table[[#This Row],[ID2]]&amp;"-",""),"")</f>
        <v/>
      </c>
      <c r="BB61" s="37" t="str">
        <f>IF(Input_table[[#This Row],[Impact value]]=BB$14,IF(Input_table[[#This Row],[likelihood value]]=BB$13,Input_table[[#This Row],[ID2]]&amp;"-",""),"")</f>
        <v/>
      </c>
      <c r="BC61" s="37" t="str">
        <f>IF(Input_table[[#This Row],[Impact value]]=BC$14,IF(Input_table[[#This Row],[likelihood value]]=BC$13,Input_table[[#This Row],[ID2]]&amp;"-",""),"")</f>
        <v/>
      </c>
      <c r="BD61" s="37" t="str">
        <f>IF(Input_table[[#This Row],[Impact value]]=BD$14,IF(Input_table[[#This Row],[likelihood value]]=BD$13,Input_table[[#This Row],[ID2]]&amp;"-",""),"")</f>
        <v/>
      </c>
      <c r="BE61" s="37">
        <f>ROW(Input_table[[#This Row],[hazard]])-15</f>
        <v>46</v>
      </c>
      <c r="BF61" s="37"/>
    </row>
    <row r="62" spans="1:58" s="38" customFormat="1" x14ac:dyDescent="0.45">
      <c r="A62" s="29">
        <f>Input_table[[#This Row],[ID2]]</f>
        <v>47</v>
      </c>
      <c r="B62" s="30"/>
      <c r="C62" s="31"/>
      <c r="D62" s="31"/>
      <c r="E62" s="32"/>
      <c r="F62" s="33"/>
      <c r="G62" s="34"/>
      <c r="H62" s="34"/>
      <c r="I62" s="34"/>
      <c r="J62" s="34"/>
      <c r="K62" s="34"/>
      <c r="L62" s="34"/>
      <c r="M62" s="34"/>
      <c r="N62" s="34"/>
      <c r="O62" s="34"/>
      <c r="P62" s="34"/>
      <c r="Q62" s="34"/>
      <c r="R62" s="34"/>
      <c r="S62" s="35"/>
      <c r="T62" s="33"/>
      <c r="U62" s="154" t="str">
        <f>IF(VLOOKUP(Input_table[[#This Row],[ID]],Table3[#All],5)="","",VLOOKUP(Input_table[[#This Row],[ID]],Table3[#All],5))</f>
        <v/>
      </c>
      <c r="V62" s="154" t="str">
        <f>IF(VLOOKUP(Input_table[[#This Row],[ID]],Table3[#All],7)="","",VLOOKUP(Input_table[[#This Row],[ID]],Table3[#All],7))</f>
        <v/>
      </c>
      <c r="W62" s="153" t="str">
        <f>IF(Input_table[[#This Row],[Impact value]]=1,W$2,
IF(Input_table[[#This Row],[Impact value]]=2,W$3,
IF(Input_table[[#This Row],[Impact value]]=3,W$4,
IF(Input_table[[#This Row],[Impact value]]=4,W$5,
IF(Input_table[[#This Row],[Impact value]]=5,W$6,"-")))))</f>
        <v>-</v>
      </c>
      <c r="X62" s="179"/>
      <c r="Y62" s="154" t="str">
        <f>IF(Input_table[[#This Row],[Risk value]]=0,"-",VLOOKUP(Input_table[[#This Row],[Risk value]],Help!$A$191:$B$195,2))</f>
        <v>-</v>
      </c>
      <c r="Z62" s="36">
        <f>IF(Input_table[[#This Row],[Severity]]=T$2,1,
IF(Input_table[[#This Row],[Severity]]=T$3,2,
IF(Input_table[[#This Row],[Severity]]=T$4,3,
IF(Input_table[[#This Row],[Severity]]=T$5,4,
IF(Input_table[[#This Row],[Severity]]=T$6,5,0)))))</f>
        <v>0</v>
      </c>
      <c r="AA62" s="36">
        <f>IF(Input_table[[#This Row],[Coping capacity]]=V$2,1,
IF(Input_table[[#This Row],[Coping capacity]]=V$3,2,
IF(Input_table[[#This Row],[Coping capacity]]=V$4,3,
IF(Input_table[[#This Row],[Coping capacity]]=V$5,4,
IF(Input_table[[#This Row],[Coping capacity]]=V$6,5,0)))))</f>
        <v>0</v>
      </c>
      <c r="AB62" s="36">
        <f>IF(Input_table[[#This Row],[Likelihood]]=S$2,1,
IF(Input_table[[#This Row],[Likelihood]]=S$3,2,
IF(Input_table[[#This Row],[Likelihood]]=S$4,3,
IF(Input_table[[#This Row],[Likelihood]]=S$5,4,
IF(Input_table[[#This Row],[Likelihood]]=S$6,5,0)))))</f>
        <v>0</v>
      </c>
      <c r="AC62" s="36">
        <f>IF(Input_table[[#This Row],[Vulnerability]]=U$2,5,
IF(Input_table[[#This Row],[Vulnerability]]=U$3,4,
IF(Input_table[[#This Row],[Vulnerability]]=U$4,3,
IF(Input_table[[#This Row],[Vulnerability]]=U$5,2,
IF(Input_table[[#This Row],[Vulnerability]]=U$6,1,0)))))</f>
        <v>0</v>
      </c>
      <c r="AD6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2" s="37" t="str">
        <f>IF(Input_table[[#This Row],[Impact value]]=AF$14,IF(Input_table[[#This Row],[likelihood value]]=AF$13,Input_table[[#This Row],[ID2]]&amp;"-",""),"")</f>
        <v/>
      </c>
      <c r="AG62" s="37" t="str">
        <f>IF(Input_table[[#This Row],[Impact value]]=AG$14,IF(Input_table[[#This Row],[likelihood value]]=AG$13,Input_table[[#This Row],[ID2]]&amp;"-",""),"")</f>
        <v/>
      </c>
      <c r="AH62" s="37" t="str">
        <f>IF(Input_table[[#This Row],[Impact value]]=AH$14,IF(Input_table[[#This Row],[likelihood value]]=AH$13,Input_table[[#This Row],[ID2]]&amp;"-",""),"")</f>
        <v/>
      </c>
      <c r="AI62" s="37" t="str">
        <f>IF(Input_table[[#This Row],[Impact value]]=AI$14,IF(Input_table[[#This Row],[likelihood value]]=AI$13,Input_table[[#This Row],[ID2]]&amp;"-",""),"")</f>
        <v/>
      </c>
      <c r="AJ62" s="37" t="str">
        <f>IF(Input_table[[#This Row],[Impact value]]=AJ$14,IF(Input_table[[#This Row],[likelihood value]]=AJ$13,Input_table[[#This Row],[ID2]]&amp;"-",""),"")</f>
        <v/>
      </c>
      <c r="AK62" s="37" t="str">
        <f>IF(Input_table[[#This Row],[Impact value]]=AK$14,IF(Input_table[[#This Row],[likelihood value]]=AK$13,Input_table[[#This Row],[ID2]]&amp;"-",""),"")</f>
        <v/>
      </c>
      <c r="AL62" s="37" t="str">
        <f>IF(Input_table[[#This Row],[Impact value]]=AL$14,IF(Input_table[[#This Row],[likelihood value]]=AL$13,Input_table[[#This Row],[ID2]]&amp;"-",""),"")</f>
        <v/>
      </c>
      <c r="AM62" s="37" t="str">
        <f>IF(Input_table[[#This Row],[Impact value]]=AM$14,IF(Input_table[[#This Row],[likelihood value]]=AM$13,Input_table[[#This Row],[ID2]]&amp;"-",""),"")</f>
        <v/>
      </c>
      <c r="AN62" s="37" t="str">
        <f>IF(Input_table[[#This Row],[Impact value]]=AN$14,IF(Input_table[[#This Row],[likelihood value]]=AN$13,Input_table[[#This Row],[ID2]]&amp;"-",""),"")</f>
        <v/>
      </c>
      <c r="AO62" s="37" t="str">
        <f>IF(Input_table[[#This Row],[Impact value]]=AO$14,IF(Input_table[[#This Row],[likelihood value]]=AO$13,Input_table[[#This Row],[ID2]]&amp;"-",""),"")</f>
        <v/>
      </c>
      <c r="AP62" s="37" t="str">
        <f>IF(Input_table[[#This Row],[Impact value]]=AP$14,IF(Input_table[[#This Row],[likelihood value]]=AP$13,Input_table[[#This Row],[ID2]]&amp;"-",""),"")</f>
        <v/>
      </c>
      <c r="AQ62" s="37" t="str">
        <f>IF(Input_table[[#This Row],[Impact value]]=AQ$14,IF(Input_table[[#This Row],[likelihood value]]=AQ$13,Input_table[[#This Row],[ID2]]&amp;"-",""),"")</f>
        <v/>
      </c>
      <c r="AR62" s="37" t="str">
        <f>IF(Input_table[[#This Row],[Impact value]]=AR$14,IF(Input_table[[#This Row],[likelihood value]]=AR$13,Input_table[[#This Row],[ID2]]&amp;"-",""),"")</f>
        <v/>
      </c>
      <c r="AS62" s="37" t="str">
        <f>IF(Input_table[[#This Row],[Impact value]]=AS$14,IF(Input_table[[#This Row],[likelihood value]]=AS$13,Input_table[[#This Row],[ID2]]&amp;"-",""),"")</f>
        <v/>
      </c>
      <c r="AT62" s="37" t="str">
        <f>IF(Input_table[[#This Row],[Impact value]]=AT$14,IF(Input_table[[#This Row],[likelihood value]]=AT$13,Input_table[[#This Row],[ID2]]&amp;"-",""),"")</f>
        <v/>
      </c>
      <c r="AU62" s="37" t="str">
        <f>IF(Input_table[[#This Row],[Impact value]]=AU$14,IF(Input_table[[#This Row],[likelihood value]]=AU$13,Input_table[[#This Row],[ID2]]&amp;"-",""),"")</f>
        <v/>
      </c>
      <c r="AV62" s="37" t="str">
        <f>IF(Input_table[[#This Row],[Impact value]]=AV$14,IF(Input_table[[#This Row],[likelihood value]]=AV$13,Input_table[[#This Row],[ID2]]&amp;"-",""),"")</f>
        <v/>
      </c>
      <c r="AW62" s="37" t="str">
        <f>IF(Input_table[[#This Row],[Impact value]]=AW$14,IF(Input_table[[#This Row],[likelihood value]]=AW$13,Input_table[[#This Row],[ID2]]&amp;"-",""),"")</f>
        <v/>
      </c>
      <c r="AX62" s="37" t="str">
        <f>IF(Input_table[[#This Row],[Impact value]]=AX$14,IF(Input_table[[#This Row],[likelihood value]]=AX$13,Input_table[[#This Row],[ID2]]&amp;"-",""),"")</f>
        <v/>
      </c>
      <c r="AY62" s="37" t="str">
        <f>IF(Input_table[[#This Row],[Impact value]]=AY$14,IF(Input_table[[#This Row],[likelihood value]]=AY$13,Input_table[[#This Row],[ID2]]&amp;"-",""),"")</f>
        <v/>
      </c>
      <c r="AZ62" s="37" t="str">
        <f>IF(Input_table[[#This Row],[Impact value]]=AZ$14,IF(Input_table[[#This Row],[likelihood value]]=AZ$13,Input_table[[#This Row],[ID2]]&amp;"-",""),"")</f>
        <v/>
      </c>
      <c r="BA62" s="37" t="str">
        <f>IF(Input_table[[#This Row],[Impact value]]=BA$14,IF(Input_table[[#This Row],[likelihood value]]=BA$13,Input_table[[#This Row],[ID2]]&amp;"-",""),"")</f>
        <v/>
      </c>
      <c r="BB62" s="37" t="str">
        <f>IF(Input_table[[#This Row],[Impact value]]=BB$14,IF(Input_table[[#This Row],[likelihood value]]=BB$13,Input_table[[#This Row],[ID2]]&amp;"-",""),"")</f>
        <v/>
      </c>
      <c r="BC62" s="37" t="str">
        <f>IF(Input_table[[#This Row],[Impact value]]=BC$14,IF(Input_table[[#This Row],[likelihood value]]=BC$13,Input_table[[#This Row],[ID2]]&amp;"-",""),"")</f>
        <v/>
      </c>
      <c r="BD62" s="37" t="str">
        <f>IF(Input_table[[#This Row],[Impact value]]=BD$14,IF(Input_table[[#This Row],[likelihood value]]=BD$13,Input_table[[#This Row],[ID2]]&amp;"-",""),"")</f>
        <v/>
      </c>
      <c r="BE62" s="37">
        <f>ROW(Input_table[[#This Row],[hazard]])-15</f>
        <v>47</v>
      </c>
      <c r="BF62" s="37"/>
    </row>
    <row r="63" spans="1:58" s="38" customFormat="1" x14ac:dyDescent="0.45">
      <c r="A63" s="29">
        <f>Input_table[[#This Row],[ID2]]</f>
        <v>48</v>
      </c>
      <c r="B63" s="30"/>
      <c r="C63" s="31"/>
      <c r="D63" s="31"/>
      <c r="E63" s="32"/>
      <c r="F63" s="33"/>
      <c r="G63" s="34"/>
      <c r="H63" s="34"/>
      <c r="I63" s="34"/>
      <c r="J63" s="34"/>
      <c r="K63" s="34"/>
      <c r="L63" s="34"/>
      <c r="M63" s="34"/>
      <c r="N63" s="34"/>
      <c r="O63" s="34"/>
      <c r="P63" s="34"/>
      <c r="Q63" s="34"/>
      <c r="R63" s="34"/>
      <c r="S63" s="35"/>
      <c r="T63" s="33"/>
      <c r="U63" s="154" t="str">
        <f>IF(VLOOKUP(Input_table[[#This Row],[ID]],Table3[#All],5)="","",VLOOKUP(Input_table[[#This Row],[ID]],Table3[#All],5))</f>
        <v/>
      </c>
      <c r="V63" s="154" t="str">
        <f>IF(VLOOKUP(Input_table[[#This Row],[ID]],Table3[#All],7)="","",VLOOKUP(Input_table[[#This Row],[ID]],Table3[#All],7))</f>
        <v/>
      </c>
      <c r="W63" s="153" t="str">
        <f>IF(Input_table[[#This Row],[Impact value]]=1,W$2,
IF(Input_table[[#This Row],[Impact value]]=2,W$3,
IF(Input_table[[#This Row],[Impact value]]=3,W$4,
IF(Input_table[[#This Row],[Impact value]]=4,W$5,
IF(Input_table[[#This Row],[Impact value]]=5,W$6,"-")))))</f>
        <v>-</v>
      </c>
      <c r="X63" s="179"/>
      <c r="Y63" s="154" t="str">
        <f>IF(Input_table[[#This Row],[Risk value]]=0,"-",VLOOKUP(Input_table[[#This Row],[Risk value]],Help!$A$191:$B$195,2))</f>
        <v>-</v>
      </c>
      <c r="Z63" s="36">
        <f>IF(Input_table[[#This Row],[Severity]]=T$2,1,
IF(Input_table[[#This Row],[Severity]]=T$3,2,
IF(Input_table[[#This Row],[Severity]]=T$4,3,
IF(Input_table[[#This Row],[Severity]]=T$5,4,
IF(Input_table[[#This Row],[Severity]]=T$6,5,0)))))</f>
        <v>0</v>
      </c>
      <c r="AA63" s="36">
        <f>IF(Input_table[[#This Row],[Coping capacity]]=V$2,1,
IF(Input_table[[#This Row],[Coping capacity]]=V$3,2,
IF(Input_table[[#This Row],[Coping capacity]]=V$4,3,
IF(Input_table[[#This Row],[Coping capacity]]=V$5,4,
IF(Input_table[[#This Row],[Coping capacity]]=V$6,5,0)))))</f>
        <v>0</v>
      </c>
      <c r="AB63" s="36">
        <f>IF(Input_table[[#This Row],[Likelihood]]=S$2,1,
IF(Input_table[[#This Row],[Likelihood]]=S$3,2,
IF(Input_table[[#This Row],[Likelihood]]=S$4,3,
IF(Input_table[[#This Row],[Likelihood]]=S$5,4,
IF(Input_table[[#This Row],[Likelihood]]=S$6,5,0)))))</f>
        <v>0</v>
      </c>
      <c r="AC63" s="36">
        <f>IF(Input_table[[#This Row],[Vulnerability]]=U$2,5,
IF(Input_table[[#This Row],[Vulnerability]]=U$3,4,
IF(Input_table[[#This Row],[Vulnerability]]=U$4,3,
IF(Input_table[[#This Row],[Vulnerability]]=U$5,2,
IF(Input_table[[#This Row],[Vulnerability]]=U$6,1,0)))))</f>
        <v>0</v>
      </c>
      <c r="AD6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3" s="37" t="str">
        <f>IF(Input_table[[#This Row],[Impact value]]=AF$14,IF(Input_table[[#This Row],[likelihood value]]=AF$13,Input_table[[#This Row],[ID2]]&amp;"-",""),"")</f>
        <v/>
      </c>
      <c r="AG63" s="37" t="str">
        <f>IF(Input_table[[#This Row],[Impact value]]=AG$14,IF(Input_table[[#This Row],[likelihood value]]=AG$13,Input_table[[#This Row],[ID2]]&amp;"-",""),"")</f>
        <v/>
      </c>
      <c r="AH63" s="37" t="str">
        <f>IF(Input_table[[#This Row],[Impact value]]=AH$14,IF(Input_table[[#This Row],[likelihood value]]=AH$13,Input_table[[#This Row],[ID2]]&amp;"-",""),"")</f>
        <v/>
      </c>
      <c r="AI63" s="37" t="str">
        <f>IF(Input_table[[#This Row],[Impact value]]=AI$14,IF(Input_table[[#This Row],[likelihood value]]=AI$13,Input_table[[#This Row],[ID2]]&amp;"-",""),"")</f>
        <v/>
      </c>
      <c r="AJ63" s="37" t="str">
        <f>IF(Input_table[[#This Row],[Impact value]]=AJ$14,IF(Input_table[[#This Row],[likelihood value]]=AJ$13,Input_table[[#This Row],[ID2]]&amp;"-",""),"")</f>
        <v/>
      </c>
      <c r="AK63" s="37" t="str">
        <f>IF(Input_table[[#This Row],[Impact value]]=AK$14,IF(Input_table[[#This Row],[likelihood value]]=AK$13,Input_table[[#This Row],[ID2]]&amp;"-",""),"")</f>
        <v/>
      </c>
      <c r="AL63" s="37" t="str">
        <f>IF(Input_table[[#This Row],[Impact value]]=AL$14,IF(Input_table[[#This Row],[likelihood value]]=AL$13,Input_table[[#This Row],[ID2]]&amp;"-",""),"")</f>
        <v/>
      </c>
      <c r="AM63" s="37" t="str">
        <f>IF(Input_table[[#This Row],[Impact value]]=AM$14,IF(Input_table[[#This Row],[likelihood value]]=AM$13,Input_table[[#This Row],[ID2]]&amp;"-",""),"")</f>
        <v/>
      </c>
      <c r="AN63" s="37" t="str">
        <f>IF(Input_table[[#This Row],[Impact value]]=AN$14,IF(Input_table[[#This Row],[likelihood value]]=AN$13,Input_table[[#This Row],[ID2]]&amp;"-",""),"")</f>
        <v/>
      </c>
      <c r="AO63" s="37" t="str">
        <f>IF(Input_table[[#This Row],[Impact value]]=AO$14,IF(Input_table[[#This Row],[likelihood value]]=AO$13,Input_table[[#This Row],[ID2]]&amp;"-",""),"")</f>
        <v/>
      </c>
      <c r="AP63" s="37" t="str">
        <f>IF(Input_table[[#This Row],[Impact value]]=AP$14,IF(Input_table[[#This Row],[likelihood value]]=AP$13,Input_table[[#This Row],[ID2]]&amp;"-",""),"")</f>
        <v/>
      </c>
      <c r="AQ63" s="37" t="str">
        <f>IF(Input_table[[#This Row],[Impact value]]=AQ$14,IF(Input_table[[#This Row],[likelihood value]]=AQ$13,Input_table[[#This Row],[ID2]]&amp;"-",""),"")</f>
        <v/>
      </c>
      <c r="AR63" s="37" t="str">
        <f>IF(Input_table[[#This Row],[Impact value]]=AR$14,IF(Input_table[[#This Row],[likelihood value]]=AR$13,Input_table[[#This Row],[ID2]]&amp;"-",""),"")</f>
        <v/>
      </c>
      <c r="AS63" s="37" t="str">
        <f>IF(Input_table[[#This Row],[Impact value]]=AS$14,IF(Input_table[[#This Row],[likelihood value]]=AS$13,Input_table[[#This Row],[ID2]]&amp;"-",""),"")</f>
        <v/>
      </c>
      <c r="AT63" s="37" t="str">
        <f>IF(Input_table[[#This Row],[Impact value]]=AT$14,IF(Input_table[[#This Row],[likelihood value]]=AT$13,Input_table[[#This Row],[ID2]]&amp;"-",""),"")</f>
        <v/>
      </c>
      <c r="AU63" s="37" t="str">
        <f>IF(Input_table[[#This Row],[Impact value]]=AU$14,IF(Input_table[[#This Row],[likelihood value]]=AU$13,Input_table[[#This Row],[ID2]]&amp;"-",""),"")</f>
        <v/>
      </c>
      <c r="AV63" s="37" t="str">
        <f>IF(Input_table[[#This Row],[Impact value]]=AV$14,IF(Input_table[[#This Row],[likelihood value]]=AV$13,Input_table[[#This Row],[ID2]]&amp;"-",""),"")</f>
        <v/>
      </c>
      <c r="AW63" s="37" t="str">
        <f>IF(Input_table[[#This Row],[Impact value]]=AW$14,IF(Input_table[[#This Row],[likelihood value]]=AW$13,Input_table[[#This Row],[ID2]]&amp;"-",""),"")</f>
        <v/>
      </c>
      <c r="AX63" s="37" t="str">
        <f>IF(Input_table[[#This Row],[Impact value]]=AX$14,IF(Input_table[[#This Row],[likelihood value]]=AX$13,Input_table[[#This Row],[ID2]]&amp;"-",""),"")</f>
        <v/>
      </c>
      <c r="AY63" s="37" t="str">
        <f>IF(Input_table[[#This Row],[Impact value]]=AY$14,IF(Input_table[[#This Row],[likelihood value]]=AY$13,Input_table[[#This Row],[ID2]]&amp;"-",""),"")</f>
        <v/>
      </c>
      <c r="AZ63" s="37" t="str">
        <f>IF(Input_table[[#This Row],[Impact value]]=AZ$14,IF(Input_table[[#This Row],[likelihood value]]=AZ$13,Input_table[[#This Row],[ID2]]&amp;"-",""),"")</f>
        <v/>
      </c>
      <c r="BA63" s="37" t="str">
        <f>IF(Input_table[[#This Row],[Impact value]]=BA$14,IF(Input_table[[#This Row],[likelihood value]]=BA$13,Input_table[[#This Row],[ID2]]&amp;"-",""),"")</f>
        <v/>
      </c>
      <c r="BB63" s="37" t="str">
        <f>IF(Input_table[[#This Row],[Impact value]]=BB$14,IF(Input_table[[#This Row],[likelihood value]]=BB$13,Input_table[[#This Row],[ID2]]&amp;"-",""),"")</f>
        <v/>
      </c>
      <c r="BC63" s="37" t="str">
        <f>IF(Input_table[[#This Row],[Impact value]]=BC$14,IF(Input_table[[#This Row],[likelihood value]]=BC$13,Input_table[[#This Row],[ID2]]&amp;"-",""),"")</f>
        <v/>
      </c>
      <c r="BD63" s="37" t="str">
        <f>IF(Input_table[[#This Row],[Impact value]]=BD$14,IF(Input_table[[#This Row],[likelihood value]]=BD$13,Input_table[[#This Row],[ID2]]&amp;"-",""),"")</f>
        <v/>
      </c>
      <c r="BE63" s="37">
        <f>ROW(Input_table[[#This Row],[hazard]])-15</f>
        <v>48</v>
      </c>
      <c r="BF63" s="37"/>
    </row>
    <row r="64" spans="1:58" s="38" customFormat="1" x14ac:dyDescent="0.45">
      <c r="A64" s="29">
        <f>Input_table[[#This Row],[ID2]]</f>
        <v>49</v>
      </c>
      <c r="B64" s="30"/>
      <c r="C64" s="31"/>
      <c r="D64" s="31"/>
      <c r="E64" s="32"/>
      <c r="F64" s="33"/>
      <c r="G64" s="34"/>
      <c r="H64" s="34"/>
      <c r="I64" s="34"/>
      <c r="J64" s="34"/>
      <c r="K64" s="34"/>
      <c r="L64" s="34"/>
      <c r="M64" s="34"/>
      <c r="N64" s="34"/>
      <c r="O64" s="34"/>
      <c r="P64" s="34"/>
      <c r="Q64" s="34"/>
      <c r="R64" s="34"/>
      <c r="S64" s="35"/>
      <c r="T64" s="33"/>
      <c r="U64" s="154" t="str">
        <f>IF(VLOOKUP(Input_table[[#This Row],[ID]],Table3[#All],5)="","",VLOOKUP(Input_table[[#This Row],[ID]],Table3[#All],5))</f>
        <v/>
      </c>
      <c r="V64" s="154" t="str">
        <f>IF(VLOOKUP(Input_table[[#This Row],[ID]],Table3[#All],7)="","",VLOOKUP(Input_table[[#This Row],[ID]],Table3[#All],7))</f>
        <v/>
      </c>
      <c r="W64" s="153" t="str">
        <f>IF(Input_table[[#This Row],[Impact value]]=1,W$2,
IF(Input_table[[#This Row],[Impact value]]=2,W$3,
IF(Input_table[[#This Row],[Impact value]]=3,W$4,
IF(Input_table[[#This Row],[Impact value]]=4,W$5,
IF(Input_table[[#This Row],[Impact value]]=5,W$6,"-")))))</f>
        <v>-</v>
      </c>
      <c r="X64" s="179"/>
      <c r="Y64" s="154" t="str">
        <f>IF(Input_table[[#This Row],[Risk value]]=0,"-",VLOOKUP(Input_table[[#This Row],[Risk value]],Help!$A$191:$B$195,2))</f>
        <v>-</v>
      </c>
      <c r="Z64" s="36">
        <f>IF(Input_table[[#This Row],[Severity]]=T$2,1,
IF(Input_table[[#This Row],[Severity]]=T$3,2,
IF(Input_table[[#This Row],[Severity]]=T$4,3,
IF(Input_table[[#This Row],[Severity]]=T$5,4,
IF(Input_table[[#This Row],[Severity]]=T$6,5,0)))))</f>
        <v>0</v>
      </c>
      <c r="AA64" s="36">
        <f>IF(Input_table[[#This Row],[Coping capacity]]=V$2,1,
IF(Input_table[[#This Row],[Coping capacity]]=V$3,2,
IF(Input_table[[#This Row],[Coping capacity]]=V$4,3,
IF(Input_table[[#This Row],[Coping capacity]]=V$5,4,
IF(Input_table[[#This Row],[Coping capacity]]=V$6,5,0)))))</f>
        <v>0</v>
      </c>
      <c r="AB64" s="36">
        <f>IF(Input_table[[#This Row],[Likelihood]]=S$2,1,
IF(Input_table[[#This Row],[Likelihood]]=S$3,2,
IF(Input_table[[#This Row],[Likelihood]]=S$4,3,
IF(Input_table[[#This Row],[Likelihood]]=S$5,4,
IF(Input_table[[#This Row],[Likelihood]]=S$6,5,0)))))</f>
        <v>0</v>
      </c>
      <c r="AC64" s="36">
        <f>IF(Input_table[[#This Row],[Vulnerability]]=U$2,5,
IF(Input_table[[#This Row],[Vulnerability]]=U$3,4,
IF(Input_table[[#This Row],[Vulnerability]]=U$4,3,
IF(Input_table[[#This Row],[Vulnerability]]=U$5,2,
IF(Input_table[[#This Row],[Vulnerability]]=U$6,1,0)))))</f>
        <v>0</v>
      </c>
      <c r="AD6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4" s="37" t="str">
        <f>IF(Input_table[[#This Row],[Impact value]]=AF$14,IF(Input_table[[#This Row],[likelihood value]]=AF$13,Input_table[[#This Row],[ID2]]&amp;"-",""),"")</f>
        <v/>
      </c>
      <c r="AG64" s="37" t="str">
        <f>IF(Input_table[[#This Row],[Impact value]]=AG$14,IF(Input_table[[#This Row],[likelihood value]]=AG$13,Input_table[[#This Row],[ID2]]&amp;"-",""),"")</f>
        <v/>
      </c>
      <c r="AH64" s="37" t="str">
        <f>IF(Input_table[[#This Row],[Impact value]]=AH$14,IF(Input_table[[#This Row],[likelihood value]]=AH$13,Input_table[[#This Row],[ID2]]&amp;"-",""),"")</f>
        <v/>
      </c>
      <c r="AI64" s="37" t="str">
        <f>IF(Input_table[[#This Row],[Impact value]]=AI$14,IF(Input_table[[#This Row],[likelihood value]]=AI$13,Input_table[[#This Row],[ID2]]&amp;"-",""),"")</f>
        <v/>
      </c>
      <c r="AJ64" s="37" t="str">
        <f>IF(Input_table[[#This Row],[Impact value]]=AJ$14,IF(Input_table[[#This Row],[likelihood value]]=AJ$13,Input_table[[#This Row],[ID2]]&amp;"-",""),"")</f>
        <v/>
      </c>
      <c r="AK64" s="37" t="str">
        <f>IF(Input_table[[#This Row],[Impact value]]=AK$14,IF(Input_table[[#This Row],[likelihood value]]=AK$13,Input_table[[#This Row],[ID2]]&amp;"-",""),"")</f>
        <v/>
      </c>
      <c r="AL64" s="37" t="str">
        <f>IF(Input_table[[#This Row],[Impact value]]=AL$14,IF(Input_table[[#This Row],[likelihood value]]=AL$13,Input_table[[#This Row],[ID2]]&amp;"-",""),"")</f>
        <v/>
      </c>
      <c r="AM64" s="37" t="str">
        <f>IF(Input_table[[#This Row],[Impact value]]=AM$14,IF(Input_table[[#This Row],[likelihood value]]=AM$13,Input_table[[#This Row],[ID2]]&amp;"-",""),"")</f>
        <v/>
      </c>
      <c r="AN64" s="37" t="str">
        <f>IF(Input_table[[#This Row],[Impact value]]=AN$14,IF(Input_table[[#This Row],[likelihood value]]=AN$13,Input_table[[#This Row],[ID2]]&amp;"-",""),"")</f>
        <v/>
      </c>
      <c r="AO64" s="37" t="str">
        <f>IF(Input_table[[#This Row],[Impact value]]=AO$14,IF(Input_table[[#This Row],[likelihood value]]=AO$13,Input_table[[#This Row],[ID2]]&amp;"-",""),"")</f>
        <v/>
      </c>
      <c r="AP64" s="37" t="str">
        <f>IF(Input_table[[#This Row],[Impact value]]=AP$14,IF(Input_table[[#This Row],[likelihood value]]=AP$13,Input_table[[#This Row],[ID2]]&amp;"-",""),"")</f>
        <v/>
      </c>
      <c r="AQ64" s="37" t="str">
        <f>IF(Input_table[[#This Row],[Impact value]]=AQ$14,IF(Input_table[[#This Row],[likelihood value]]=AQ$13,Input_table[[#This Row],[ID2]]&amp;"-",""),"")</f>
        <v/>
      </c>
      <c r="AR64" s="37" t="str">
        <f>IF(Input_table[[#This Row],[Impact value]]=AR$14,IF(Input_table[[#This Row],[likelihood value]]=AR$13,Input_table[[#This Row],[ID2]]&amp;"-",""),"")</f>
        <v/>
      </c>
      <c r="AS64" s="37" t="str">
        <f>IF(Input_table[[#This Row],[Impact value]]=AS$14,IF(Input_table[[#This Row],[likelihood value]]=AS$13,Input_table[[#This Row],[ID2]]&amp;"-",""),"")</f>
        <v/>
      </c>
      <c r="AT64" s="37" t="str">
        <f>IF(Input_table[[#This Row],[Impact value]]=AT$14,IF(Input_table[[#This Row],[likelihood value]]=AT$13,Input_table[[#This Row],[ID2]]&amp;"-",""),"")</f>
        <v/>
      </c>
      <c r="AU64" s="37" t="str">
        <f>IF(Input_table[[#This Row],[Impact value]]=AU$14,IF(Input_table[[#This Row],[likelihood value]]=AU$13,Input_table[[#This Row],[ID2]]&amp;"-",""),"")</f>
        <v/>
      </c>
      <c r="AV64" s="37" t="str">
        <f>IF(Input_table[[#This Row],[Impact value]]=AV$14,IF(Input_table[[#This Row],[likelihood value]]=AV$13,Input_table[[#This Row],[ID2]]&amp;"-",""),"")</f>
        <v/>
      </c>
      <c r="AW64" s="37" t="str">
        <f>IF(Input_table[[#This Row],[Impact value]]=AW$14,IF(Input_table[[#This Row],[likelihood value]]=AW$13,Input_table[[#This Row],[ID2]]&amp;"-",""),"")</f>
        <v/>
      </c>
      <c r="AX64" s="37" t="str">
        <f>IF(Input_table[[#This Row],[Impact value]]=AX$14,IF(Input_table[[#This Row],[likelihood value]]=AX$13,Input_table[[#This Row],[ID2]]&amp;"-",""),"")</f>
        <v/>
      </c>
      <c r="AY64" s="37" t="str">
        <f>IF(Input_table[[#This Row],[Impact value]]=AY$14,IF(Input_table[[#This Row],[likelihood value]]=AY$13,Input_table[[#This Row],[ID2]]&amp;"-",""),"")</f>
        <v/>
      </c>
      <c r="AZ64" s="37" t="str">
        <f>IF(Input_table[[#This Row],[Impact value]]=AZ$14,IF(Input_table[[#This Row],[likelihood value]]=AZ$13,Input_table[[#This Row],[ID2]]&amp;"-",""),"")</f>
        <v/>
      </c>
      <c r="BA64" s="37" t="str">
        <f>IF(Input_table[[#This Row],[Impact value]]=BA$14,IF(Input_table[[#This Row],[likelihood value]]=BA$13,Input_table[[#This Row],[ID2]]&amp;"-",""),"")</f>
        <v/>
      </c>
      <c r="BB64" s="37" t="str">
        <f>IF(Input_table[[#This Row],[Impact value]]=BB$14,IF(Input_table[[#This Row],[likelihood value]]=BB$13,Input_table[[#This Row],[ID2]]&amp;"-",""),"")</f>
        <v/>
      </c>
      <c r="BC64" s="37" t="str">
        <f>IF(Input_table[[#This Row],[Impact value]]=BC$14,IF(Input_table[[#This Row],[likelihood value]]=BC$13,Input_table[[#This Row],[ID2]]&amp;"-",""),"")</f>
        <v/>
      </c>
      <c r="BD64" s="37" t="str">
        <f>IF(Input_table[[#This Row],[Impact value]]=BD$14,IF(Input_table[[#This Row],[likelihood value]]=BD$13,Input_table[[#This Row],[ID2]]&amp;"-",""),"")</f>
        <v/>
      </c>
      <c r="BE64" s="37">
        <f>ROW(Input_table[[#This Row],[hazard]])-15</f>
        <v>49</v>
      </c>
      <c r="BF64" s="37"/>
    </row>
    <row r="65" spans="1:58" s="38" customFormat="1" x14ac:dyDescent="0.45">
      <c r="A65" s="29">
        <f>Input_table[[#This Row],[ID2]]</f>
        <v>50</v>
      </c>
      <c r="B65" s="30"/>
      <c r="C65" s="31"/>
      <c r="D65" s="31"/>
      <c r="E65" s="32"/>
      <c r="F65" s="33"/>
      <c r="G65" s="34"/>
      <c r="H65" s="34"/>
      <c r="I65" s="34"/>
      <c r="J65" s="34"/>
      <c r="K65" s="34"/>
      <c r="L65" s="34"/>
      <c r="M65" s="34"/>
      <c r="N65" s="34"/>
      <c r="O65" s="34"/>
      <c r="P65" s="34"/>
      <c r="Q65" s="34"/>
      <c r="R65" s="34"/>
      <c r="S65" s="35"/>
      <c r="T65" s="33"/>
      <c r="U65" s="154" t="str">
        <f>IF(VLOOKUP(Input_table[[#This Row],[ID]],Table3[#All],5)="","",VLOOKUP(Input_table[[#This Row],[ID]],Table3[#All],5))</f>
        <v/>
      </c>
      <c r="V65" s="154" t="str">
        <f>IF(VLOOKUP(Input_table[[#This Row],[ID]],Table3[#All],7)="","",VLOOKUP(Input_table[[#This Row],[ID]],Table3[#All],7))</f>
        <v/>
      </c>
      <c r="W65" s="153" t="str">
        <f>IF(Input_table[[#This Row],[Impact value]]=1,W$2,
IF(Input_table[[#This Row],[Impact value]]=2,W$3,
IF(Input_table[[#This Row],[Impact value]]=3,W$4,
IF(Input_table[[#This Row],[Impact value]]=4,W$5,
IF(Input_table[[#This Row],[Impact value]]=5,W$6,"-")))))</f>
        <v>-</v>
      </c>
      <c r="X65" s="179"/>
      <c r="Y65" s="154" t="str">
        <f>IF(Input_table[[#This Row],[Risk value]]=0,"-",VLOOKUP(Input_table[[#This Row],[Risk value]],Help!$A$191:$B$195,2))</f>
        <v>-</v>
      </c>
      <c r="Z65" s="36">
        <f>IF(Input_table[[#This Row],[Severity]]=T$2,1,
IF(Input_table[[#This Row],[Severity]]=T$3,2,
IF(Input_table[[#This Row],[Severity]]=T$4,3,
IF(Input_table[[#This Row],[Severity]]=T$5,4,
IF(Input_table[[#This Row],[Severity]]=T$6,5,0)))))</f>
        <v>0</v>
      </c>
      <c r="AA65" s="36">
        <f>IF(Input_table[[#This Row],[Coping capacity]]=V$2,1,
IF(Input_table[[#This Row],[Coping capacity]]=V$3,2,
IF(Input_table[[#This Row],[Coping capacity]]=V$4,3,
IF(Input_table[[#This Row],[Coping capacity]]=V$5,4,
IF(Input_table[[#This Row],[Coping capacity]]=V$6,5,0)))))</f>
        <v>0</v>
      </c>
      <c r="AB65" s="36">
        <f>IF(Input_table[[#This Row],[Likelihood]]=S$2,1,
IF(Input_table[[#This Row],[Likelihood]]=S$3,2,
IF(Input_table[[#This Row],[Likelihood]]=S$4,3,
IF(Input_table[[#This Row],[Likelihood]]=S$5,4,
IF(Input_table[[#This Row],[Likelihood]]=S$6,5,0)))))</f>
        <v>0</v>
      </c>
      <c r="AC65" s="36">
        <f>IF(Input_table[[#This Row],[Vulnerability]]=U$2,5,
IF(Input_table[[#This Row],[Vulnerability]]=U$3,4,
IF(Input_table[[#This Row],[Vulnerability]]=U$4,3,
IF(Input_table[[#This Row],[Vulnerability]]=U$5,2,
IF(Input_table[[#This Row],[Vulnerability]]=U$6,1,0)))))</f>
        <v>0</v>
      </c>
      <c r="AD6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5" s="37" t="str">
        <f>IF(Input_table[[#This Row],[Impact value]]=AF$14,IF(Input_table[[#This Row],[likelihood value]]=AF$13,Input_table[[#This Row],[ID2]]&amp;"-",""),"")</f>
        <v/>
      </c>
      <c r="AG65" s="37" t="str">
        <f>IF(Input_table[[#This Row],[Impact value]]=AG$14,IF(Input_table[[#This Row],[likelihood value]]=AG$13,Input_table[[#This Row],[ID2]]&amp;"-",""),"")</f>
        <v/>
      </c>
      <c r="AH65" s="37" t="str">
        <f>IF(Input_table[[#This Row],[Impact value]]=AH$14,IF(Input_table[[#This Row],[likelihood value]]=AH$13,Input_table[[#This Row],[ID2]]&amp;"-",""),"")</f>
        <v/>
      </c>
      <c r="AI65" s="37" t="str">
        <f>IF(Input_table[[#This Row],[Impact value]]=AI$14,IF(Input_table[[#This Row],[likelihood value]]=AI$13,Input_table[[#This Row],[ID2]]&amp;"-",""),"")</f>
        <v/>
      </c>
      <c r="AJ65" s="37" t="str">
        <f>IF(Input_table[[#This Row],[Impact value]]=AJ$14,IF(Input_table[[#This Row],[likelihood value]]=AJ$13,Input_table[[#This Row],[ID2]]&amp;"-",""),"")</f>
        <v/>
      </c>
      <c r="AK65" s="37" t="str">
        <f>IF(Input_table[[#This Row],[Impact value]]=AK$14,IF(Input_table[[#This Row],[likelihood value]]=AK$13,Input_table[[#This Row],[ID2]]&amp;"-",""),"")</f>
        <v/>
      </c>
      <c r="AL65" s="37" t="str">
        <f>IF(Input_table[[#This Row],[Impact value]]=AL$14,IF(Input_table[[#This Row],[likelihood value]]=AL$13,Input_table[[#This Row],[ID2]]&amp;"-",""),"")</f>
        <v/>
      </c>
      <c r="AM65" s="37" t="str">
        <f>IF(Input_table[[#This Row],[Impact value]]=AM$14,IF(Input_table[[#This Row],[likelihood value]]=AM$13,Input_table[[#This Row],[ID2]]&amp;"-",""),"")</f>
        <v/>
      </c>
      <c r="AN65" s="37" t="str">
        <f>IF(Input_table[[#This Row],[Impact value]]=AN$14,IF(Input_table[[#This Row],[likelihood value]]=AN$13,Input_table[[#This Row],[ID2]]&amp;"-",""),"")</f>
        <v/>
      </c>
      <c r="AO65" s="37" t="str">
        <f>IF(Input_table[[#This Row],[Impact value]]=AO$14,IF(Input_table[[#This Row],[likelihood value]]=AO$13,Input_table[[#This Row],[ID2]]&amp;"-",""),"")</f>
        <v/>
      </c>
      <c r="AP65" s="37" t="str">
        <f>IF(Input_table[[#This Row],[Impact value]]=AP$14,IF(Input_table[[#This Row],[likelihood value]]=AP$13,Input_table[[#This Row],[ID2]]&amp;"-",""),"")</f>
        <v/>
      </c>
      <c r="AQ65" s="37" t="str">
        <f>IF(Input_table[[#This Row],[Impact value]]=AQ$14,IF(Input_table[[#This Row],[likelihood value]]=AQ$13,Input_table[[#This Row],[ID2]]&amp;"-",""),"")</f>
        <v/>
      </c>
      <c r="AR65" s="37" t="str">
        <f>IF(Input_table[[#This Row],[Impact value]]=AR$14,IF(Input_table[[#This Row],[likelihood value]]=AR$13,Input_table[[#This Row],[ID2]]&amp;"-",""),"")</f>
        <v/>
      </c>
      <c r="AS65" s="37" t="str">
        <f>IF(Input_table[[#This Row],[Impact value]]=AS$14,IF(Input_table[[#This Row],[likelihood value]]=AS$13,Input_table[[#This Row],[ID2]]&amp;"-",""),"")</f>
        <v/>
      </c>
      <c r="AT65" s="37" t="str">
        <f>IF(Input_table[[#This Row],[Impact value]]=AT$14,IF(Input_table[[#This Row],[likelihood value]]=AT$13,Input_table[[#This Row],[ID2]]&amp;"-",""),"")</f>
        <v/>
      </c>
      <c r="AU65" s="37" t="str">
        <f>IF(Input_table[[#This Row],[Impact value]]=AU$14,IF(Input_table[[#This Row],[likelihood value]]=AU$13,Input_table[[#This Row],[ID2]]&amp;"-",""),"")</f>
        <v/>
      </c>
      <c r="AV65" s="37" t="str">
        <f>IF(Input_table[[#This Row],[Impact value]]=AV$14,IF(Input_table[[#This Row],[likelihood value]]=AV$13,Input_table[[#This Row],[ID2]]&amp;"-",""),"")</f>
        <v/>
      </c>
      <c r="AW65" s="37" t="str">
        <f>IF(Input_table[[#This Row],[Impact value]]=AW$14,IF(Input_table[[#This Row],[likelihood value]]=AW$13,Input_table[[#This Row],[ID2]]&amp;"-",""),"")</f>
        <v/>
      </c>
      <c r="AX65" s="37" t="str">
        <f>IF(Input_table[[#This Row],[Impact value]]=AX$14,IF(Input_table[[#This Row],[likelihood value]]=AX$13,Input_table[[#This Row],[ID2]]&amp;"-",""),"")</f>
        <v/>
      </c>
      <c r="AY65" s="37" t="str">
        <f>IF(Input_table[[#This Row],[Impact value]]=AY$14,IF(Input_table[[#This Row],[likelihood value]]=AY$13,Input_table[[#This Row],[ID2]]&amp;"-",""),"")</f>
        <v/>
      </c>
      <c r="AZ65" s="37" t="str">
        <f>IF(Input_table[[#This Row],[Impact value]]=AZ$14,IF(Input_table[[#This Row],[likelihood value]]=AZ$13,Input_table[[#This Row],[ID2]]&amp;"-",""),"")</f>
        <v/>
      </c>
      <c r="BA65" s="37" t="str">
        <f>IF(Input_table[[#This Row],[Impact value]]=BA$14,IF(Input_table[[#This Row],[likelihood value]]=BA$13,Input_table[[#This Row],[ID2]]&amp;"-",""),"")</f>
        <v/>
      </c>
      <c r="BB65" s="37" t="str">
        <f>IF(Input_table[[#This Row],[Impact value]]=BB$14,IF(Input_table[[#This Row],[likelihood value]]=BB$13,Input_table[[#This Row],[ID2]]&amp;"-",""),"")</f>
        <v/>
      </c>
      <c r="BC65" s="37" t="str">
        <f>IF(Input_table[[#This Row],[Impact value]]=BC$14,IF(Input_table[[#This Row],[likelihood value]]=BC$13,Input_table[[#This Row],[ID2]]&amp;"-",""),"")</f>
        <v/>
      </c>
      <c r="BD65" s="37" t="str">
        <f>IF(Input_table[[#This Row],[Impact value]]=BD$14,IF(Input_table[[#This Row],[likelihood value]]=BD$13,Input_table[[#This Row],[ID2]]&amp;"-",""),"")</f>
        <v/>
      </c>
      <c r="BE65" s="37">
        <f>ROW(Input_table[[#This Row],[hazard]])-15</f>
        <v>50</v>
      </c>
      <c r="BF65" s="37"/>
    </row>
    <row r="66" spans="1:58" s="38" customFormat="1" x14ac:dyDescent="0.45">
      <c r="A66" s="29">
        <f>Input_table[[#This Row],[ID2]]</f>
        <v>51</v>
      </c>
      <c r="B66" s="30"/>
      <c r="C66" s="31"/>
      <c r="D66" s="31"/>
      <c r="E66" s="32"/>
      <c r="F66" s="33"/>
      <c r="G66" s="34"/>
      <c r="H66" s="34"/>
      <c r="I66" s="34"/>
      <c r="J66" s="34"/>
      <c r="K66" s="34"/>
      <c r="L66" s="34"/>
      <c r="M66" s="34"/>
      <c r="N66" s="34"/>
      <c r="O66" s="34"/>
      <c r="P66" s="34"/>
      <c r="Q66" s="34"/>
      <c r="R66" s="34"/>
      <c r="S66" s="35"/>
      <c r="T66" s="33"/>
      <c r="U66" s="154" t="str">
        <f>IF(VLOOKUP(Input_table[[#This Row],[ID]],Table3[#All],5)="","",VLOOKUP(Input_table[[#This Row],[ID]],Table3[#All],5))</f>
        <v/>
      </c>
      <c r="V66" s="154" t="str">
        <f>IF(VLOOKUP(Input_table[[#This Row],[ID]],Table3[#All],7)="","",VLOOKUP(Input_table[[#This Row],[ID]],Table3[#All],7))</f>
        <v/>
      </c>
      <c r="W66" s="153" t="str">
        <f>IF(Input_table[[#This Row],[Impact value]]=1,W$2,
IF(Input_table[[#This Row],[Impact value]]=2,W$3,
IF(Input_table[[#This Row],[Impact value]]=3,W$4,
IF(Input_table[[#This Row],[Impact value]]=4,W$5,
IF(Input_table[[#This Row],[Impact value]]=5,W$6,"-")))))</f>
        <v>-</v>
      </c>
      <c r="X66" s="179"/>
      <c r="Y66" s="154" t="str">
        <f>IF(Input_table[[#This Row],[Risk value]]=0,"-",VLOOKUP(Input_table[[#This Row],[Risk value]],Help!$A$191:$B$195,2))</f>
        <v>-</v>
      </c>
      <c r="Z66" s="36">
        <f>IF(Input_table[[#This Row],[Severity]]=T$2,1,
IF(Input_table[[#This Row],[Severity]]=T$3,2,
IF(Input_table[[#This Row],[Severity]]=T$4,3,
IF(Input_table[[#This Row],[Severity]]=T$5,4,
IF(Input_table[[#This Row],[Severity]]=T$6,5,0)))))</f>
        <v>0</v>
      </c>
      <c r="AA66" s="36">
        <f>IF(Input_table[[#This Row],[Coping capacity]]=V$2,1,
IF(Input_table[[#This Row],[Coping capacity]]=V$3,2,
IF(Input_table[[#This Row],[Coping capacity]]=V$4,3,
IF(Input_table[[#This Row],[Coping capacity]]=V$5,4,
IF(Input_table[[#This Row],[Coping capacity]]=V$6,5,0)))))</f>
        <v>0</v>
      </c>
      <c r="AB66" s="36">
        <f>IF(Input_table[[#This Row],[Likelihood]]=S$2,1,
IF(Input_table[[#This Row],[Likelihood]]=S$3,2,
IF(Input_table[[#This Row],[Likelihood]]=S$4,3,
IF(Input_table[[#This Row],[Likelihood]]=S$5,4,
IF(Input_table[[#This Row],[Likelihood]]=S$6,5,0)))))</f>
        <v>0</v>
      </c>
      <c r="AC66" s="36">
        <f>IF(Input_table[[#This Row],[Vulnerability]]=U$2,5,
IF(Input_table[[#This Row],[Vulnerability]]=U$3,4,
IF(Input_table[[#This Row],[Vulnerability]]=U$4,3,
IF(Input_table[[#This Row],[Vulnerability]]=U$5,2,
IF(Input_table[[#This Row],[Vulnerability]]=U$6,1,0)))))</f>
        <v>0</v>
      </c>
      <c r="AD6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6" s="37" t="str">
        <f>IF(Input_table[[#This Row],[Impact value]]=AF$14,IF(Input_table[[#This Row],[likelihood value]]=AF$13,Input_table[[#This Row],[ID2]]&amp;"-",""),"")</f>
        <v/>
      </c>
      <c r="AG66" s="37" t="str">
        <f>IF(Input_table[[#This Row],[Impact value]]=AG$14,IF(Input_table[[#This Row],[likelihood value]]=AG$13,Input_table[[#This Row],[ID2]]&amp;"-",""),"")</f>
        <v/>
      </c>
      <c r="AH66" s="37" t="str">
        <f>IF(Input_table[[#This Row],[Impact value]]=AH$14,IF(Input_table[[#This Row],[likelihood value]]=AH$13,Input_table[[#This Row],[ID2]]&amp;"-",""),"")</f>
        <v/>
      </c>
      <c r="AI66" s="37" t="str">
        <f>IF(Input_table[[#This Row],[Impact value]]=AI$14,IF(Input_table[[#This Row],[likelihood value]]=AI$13,Input_table[[#This Row],[ID2]]&amp;"-",""),"")</f>
        <v/>
      </c>
      <c r="AJ66" s="37" t="str">
        <f>IF(Input_table[[#This Row],[Impact value]]=AJ$14,IF(Input_table[[#This Row],[likelihood value]]=AJ$13,Input_table[[#This Row],[ID2]]&amp;"-",""),"")</f>
        <v/>
      </c>
      <c r="AK66" s="37" t="str">
        <f>IF(Input_table[[#This Row],[Impact value]]=AK$14,IF(Input_table[[#This Row],[likelihood value]]=AK$13,Input_table[[#This Row],[ID2]]&amp;"-",""),"")</f>
        <v/>
      </c>
      <c r="AL66" s="37" t="str">
        <f>IF(Input_table[[#This Row],[Impact value]]=AL$14,IF(Input_table[[#This Row],[likelihood value]]=AL$13,Input_table[[#This Row],[ID2]]&amp;"-",""),"")</f>
        <v/>
      </c>
      <c r="AM66" s="37" t="str">
        <f>IF(Input_table[[#This Row],[Impact value]]=AM$14,IF(Input_table[[#This Row],[likelihood value]]=AM$13,Input_table[[#This Row],[ID2]]&amp;"-",""),"")</f>
        <v/>
      </c>
      <c r="AN66" s="37" t="str">
        <f>IF(Input_table[[#This Row],[Impact value]]=AN$14,IF(Input_table[[#This Row],[likelihood value]]=AN$13,Input_table[[#This Row],[ID2]]&amp;"-",""),"")</f>
        <v/>
      </c>
      <c r="AO66" s="37" t="str">
        <f>IF(Input_table[[#This Row],[Impact value]]=AO$14,IF(Input_table[[#This Row],[likelihood value]]=AO$13,Input_table[[#This Row],[ID2]]&amp;"-",""),"")</f>
        <v/>
      </c>
      <c r="AP66" s="37" t="str">
        <f>IF(Input_table[[#This Row],[Impact value]]=AP$14,IF(Input_table[[#This Row],[likelihood value]]=AP$13,Input_table[[#This Row],[ID2]]&amp;"-",""),"")</f>
        <v/>
      </c>
      <c r="AQ66" s="37" t="str">
        <f>IF(Input_table[[#This Row],[Impact value]]=AQ$14,IF(Input_table[[#This Row],[likelihood value]]=AQ$13,Input_table[[#This Row],[ID2]]&amp;"-",""),"")</f>
        <v/>
      </c>
      <c r="AR66" s="37" t="str">
        <f>IF(Input_table[[#This Row],[Impact value]]=AR$14,IF(Input_table[[#This Row],[likelihood value]]=AR$13,Input_table[[#This Row],[ID2]]&amp;"-",""),"")</f>
        <v/>
      </c>
      <c r="AS66" s="37" t="str">
        <f>IF(Input_table[[#This Row],[Impact value]]=AS$14,IF(Input_table[[#This Row],[likelihood value]]=AS$13,Input_table[[#This Row],[ID2]]&amp;"-",""),"")</f>
        <v/>
      </c>
      <c r="AT66" s="37" t="str">
        <f>IF(Input_table[[#This Row],[Impact value]]=AT$14,IF(Input_table[[#This Row],[likelihood value]]=AT$13,Input_table[[#This Row],[ID2]]&amp;"-",""),"")</f>
        <v/>
      </c>
      <c r="AU66" s="37" t="str">
        <f>IF(Input_table[[#This Row],[Impact value]]=AU$14,IF(Input_table[[#This Row],[likelihood value]]=AU$13,Input_table[[#This Row],[ID2]]&amp;"-",""),"")</f>
        <v/>
      </c>
      <c r="AV66" s="37" t="str">
        <f>IF(Input_table[[#This Row],[Impact value]]=AV$14,IF(Input_table[[#This Row],[likelihood value]]=AV$13,Input_table[[#This Row],[ID2]]&amp;"-",""),"")</f>
        <v/>
      </c>
      <c r="AW66" s="37" t="str">
        <f>IF(Input_table[[#This Row],[Impact value]]=AW$14,IF(Input_table[[#This Row],[likelihood value]]=AW$13,Input_table[[#This Row],[ID2]]&amp;"-",""),"")</f>
        <v/>
      </c>
      <c r="AX66" s="37" t="str">
        <f>IF(Input_table[[#This Row],[Impact value]]=AX$14,IF(Input_table[[#This Row],[likelihood value]]=AX$13,Input_table[[#This Row],[ID2]]&amp;"-",""),"")</f>
        <v/>
      </c>
      <c r="AY66" s="37" t="str">
        <f>IF(Input_table[[#This Row],[Impact value]]=AY$14,IF(Input_table[[#This Row],[likelihood value]]=AY$13,Input_table[[#This Row],[ID2]]&amp;"-",""),"")</f>
        <v/>
      </c>
      <c r="AZ66" s="37" t="str">
        <f>IF(Input_table[[#This Row],[Impact value]]=AZ$14,IF(Input_table[[#This Row],[likelihood value]]=AZ$13,Input_table[[#This Row],[ID2]]&amp;"-",""),"")</f>
        <v/>
      </c>
      <c r="BA66" s="37" t="str">
        <f>IF(Input_table[[#This Row],[Impact value]]=BA$14,IF(Input_table[[#This Row],[likelihood value]]=BA$13,Input_table[[#This Row],[ID2]]&amp;"-",""),"")</f>
        <v/>
      </c>
      <c r="BB66" s="37" t="str">
        <f>IF(Input_table[[#This Row],[Impact value]]=BB$14,IF(Input_table[[#This Row],[likelihood value]]=BB$13,Input_table[[#This Row],[ID2]]&amp;"-",""),"")</f>
        <v/>
      </c>
      <c r="BC66" s="37" t="str">
        <f>IF(Input_table[[#This Row],[Impact value]]=BC$14,IF(Input_table[[#This Row],[likelihood value]]=BC$13,Input_table[[#This Row],[ID2]]&amp;"-",""),"")</f>
        <v/>
      </c>
      <c r="BD66" s="37" t="str">
        <f>IF(Input_table[[#This Row],[Impact value]]=BD$14,IF(Input_table[[#This Row],[likelihood value]]=BD$13,Input_table[[#This Row],[ID2]]&amp;"-",""),"")</f>
        <v/>
      </c>
      <c r="BE66" s="37">
        <f>ROW(Input_table[[#This Row],[hazard]])-15</f>
        <v>51</v>
      </c>
      <c r="BF66" s="37"/>
    </row>
    <row r="67" spans="1:58" s="38" customFormat="1" x14ac:dyDescent="0.45">
      <c r="A67" s="29">
        <f>Input_table[[#This Row],[ID2]]</f>
        <v>52</v>
      </c>
      <c r="B67" s="30"/>
      <c r="C67" s="31"/>
      <c r="D67" s="31"/>
      <c r="E67" s="32"/>
      <c r="F67" s="33"/>
      <c r="G67" s="34"/>
      <c r="H67" s="34"/>
      <c r="I67" s="34"/>
      <c r="J67" s="34"/>
      <c r="K67" s="34"/>
      <c r="L67" s="34"/>
      <c r="M67" s="34"/>
      <c r="N67" s="34"/>
      <c r="O67" s="34"/>
      <c r="P67" s="34"/>
      <c r="Q67" s="34"/>
      <c r="R67" s="34"/>
      <c r="S67" s="35"/>
      <c r="T67" s="33"/>
      <c r="U67" s="154" t="str">
        <f>IF(VLOOKUP(Input_table[[#This Row],[ID]],Table3[#All],5)="","",VLOOKUP(Input_table[[#This Row],[ID]],Table3[#All],5))</f>
        <v/>
      </c>
      <c r="V67" s="154" t="str">
        <f>IF(VLOOKUP(Input_table[[#This Row],[ID]],Table3[#All],7)="","",VLOOKUP(Input_table[[#This Row],[ID]],Table3[#All],7))</f>
        <v/>
      </c>
      <c r="W67" s="153" t="str">
        <f>IF(Input_table[[#This Row],[Impact value]]=1,W$2,
IF(Input_table[[#This Row],[Impact value]]=2,W$3,
IF(Input_table[[#This Row],[Impact value]]=3,W$4,
IF(Input_table[[#This Row],[Impact value]]=4,W$5,
IF(Input_table[[#This Row],[Impact value]]=5,W$6,"-")))))</f>
        <v>-</v>
      </c>
      <c r="X67" s="179"/>
      <c r="Y67" s="154" t="str">
        <f>IF(Input_table[[#This Row],[Risk value]]=0,"-",VLOOKUP(Input_table[[#This Row],[Risk value]],Help!$A$191:$B$195,2))</f>
        <v>-</v>
      </c>
      <c r="Z67" s="36">
        <f>IF(Input_table[[#This Row],[Severity]]=T$2,1,
IF(Input_table[[#This Row],[Severity]]=T$3,2,
IF(Input_table[[#This Row],[Severity]]=T$4,3,
IF(Input_table[[#This Row],[Severity]]=T$5,4,
IF(Input_table[[#This Row],[Severity]]=T$6,5,0)))))</f>
        <v>0</v>
      </c>
      <c r="AA67" s="36">
        <f>IF(Input_table[[#This Row],[Coping capacity]]=V$2,1,
IF(Input_table[[#This Row],[Coping capacity]]=V$3,2,
IF(Input_table[[#This Row],[Coping capacity]]=V$4,3,
IF(Input_table[[#This Row],[Coping capacity]]=V$5,4,
IF(Input_table[[#This Row],[Coping capacity]]=V$6,5,0)))))</f>
        <v>0</v>
      </c>
      <c r="AB67" s="36">
        <f>IF(Input_table[[#This Row],[Likelihood]]=S$2,1,
IF(Input_table[[#This Row],[Likelihood]]=S$3,2,
IF(Input_table[[#This Row],[Likelihood]]=S$4,3,
IF(Input_table[[#This Row],[Likelihood]]=S$5,4,
IF(Input_table[[#This Row],[Likelihood]]=S$6,5,0)))))</f>
        <v>0</v>
      </c>
      <c r="AC67" s="36">
        <f>IF(Input_table[[#This Row],[Vulnerability]]=U$2,5,
IF(Input_table[[#This Row],[Vulnerability]]=U$3,4,
IF(Input_table[[#This Row],[Vulnerability]]=U$4,3,
IF(Input_table[[#This Row],[Vulnerability]]=U$5,2,
IF(Input_table[[#This Row],[Vulnerability]]=U$6,1,0)))))</f>
        <v>0</v>
      </c>
      <c r="AD6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7" s="37" t="str">
        <f>IF(Input_table[[#This Row],[Impact value]]=AF$14,IF(Input_table[[#This Row],[likelihood value]]=AF$13,Input_table[[#This Row],[ID2]]&amp;"-",""),"")</f>
        <v/>
      </c>
      <c r="AG67" s="37" t="str">
        <f>IF(Input_table[[#This Row],[Impact value]]=AG$14,IF(Input_table[[#This Row],[likelihood value]]=AG$13,Input_table[[#This Row],[ID2]]&amp;"-",""),"")</f>
        <v/>
      </c>
      <c r="AH67" s="37" t="str">
        <f>IF(Input_table[[#This Row],[Impact value]]=AH$14,IF(Input_table[[#This Row],[likelihood value]]=AH$13,Input_table[[#This Row],[ID2]]&amp;"-",""),"")</f>
        <v/>
      </c>
      <c r="AI67" s="37" t="str">
        <f>IF(Input_table[[#This Row],[Impact value]]=AI$14,IF(Input_table[[#This Row],[likelihood value]]=AI$13,Input_table[[#This Row],[ID2]]&amp;"-",""),"")</f>
        <v/>
      </c>
      <c r="AJ67" s="37" t="str">
        <f>IF(Input_table[[#This Row],[Impact value]]=AJ$14,IF(Input_table[[#This Row],[likelihood value]]=AJ$13,Input_table[[#This Row],[ID2]]&amp;"-",""),"")</f>
        <v/>
      </c>
      <c r="AK67" s="37" t="str">
        <f>IF(Input_table[[#This Row],[Impact value]]=AK$14,IF(Input_table[[#This Row],[likelihood value]]=AK$13,Input_table[[#This Row],[ID2]]&amp;"-",""),"")</f>
        <v/>
      </c>
      <c r="AL67" s="37" t="str">
        <f>IF(Input_table[[#This Row],[Impact value]]=AL$14,IF(Input_table[[#This Row],[likelihood value]]=AL$13,Input_table[[#This Row],[ID2]]&amp;"-",""),"")</f>
        <v/>
      </c>
      <c r="AM67" s="37" t="str">
        <f>IF(Input_table[[#This Row],[Impact value]]=AM$14,IF(Input_table[[#This Row],[likelihood value]]=AM$13,Input_table[[#This Row],[ID2]]&amp;"-",""),"")</f>
        <v/>
      </c>
      <c r="AN67" s="37" t="str">
        <f>IF(Input_table[[#This Row],[Impact value]]=AN$14,IF(Input_table[[#This Row],[likelihood value]]=AN$13,Input_table[[#This Row],[ID2]]&amp;"-",""),"")</f>
        <v/>
      </c>
      <c r="AO67" s="37" t="str">
        <f>IF(Input_table[[#This Row],[Impact value]]=AO$14,IF(Input_table[[#This Row],[likelihood value]]=AO$13,Input_table[[#This Row],[ID2]]&amp;"-",""),"")</f>
        <v/>
      </c>
      <c r="AP67" s="37" t="str">
        <f>IF(Input_table[[#This Row],[Impact value]]=AP$14,IF(Input_table[[#This Row],[likelihood value]]=AP$13,Input_table[[#This Row],[ID2]]&amp;"-",""),"")</f>
        <v/>
      </c>
      <c r="AQ67" s="37" t="str">
        <f>IF(Input_table[[#This Row],[Impact value]]=AQ$14,IF(Input_table[[#This Row],[likelihood value]]=AQ$13,Input_table[[#This Row],[ID2]]&amp;"-",""),"")</f>
        <v/>
      </c>
      <c r="AR67" s="37" t="str">
        <f>IF(Input_table[[#This Row],[Impact value]]=AR$14,IF(Input_table[[#This Row],[likelihood value]]=AR$13,Input_table[[#This Row],[ID2]]&amp;"-",""),"")</f>
        <v/>
      </c>
      <c r="AS67" s="37" t="str">
        <f>IF(Input_table[[#This Row],[Impact value]]=AS$14,IF(Input_table[[#This Row],[likelihood value]]=AS$13,Input_table[[#This Row],[ID2]]&amp;"-",""),"")</f>
        <v/>
      </c>
      <c r="AT67" s="37" t="str">
        <f>IF(Input_table[[#This Row],[Impact value]]=AT$14,IF(Input_table[[#This Row],[likelihood value]]=AT$13,Input_table[[#This Row],[ID2]]&amp;"-",""),"")</f>
        <v/>
      </c>
      <c r="AU67" s="37" t="str">
        <f>IF(Input_table[[#This Row],[Impact value]]=AU$14,IF(Input_table[[#This Row],[likelihood value]]=AU$13,Input_table[[#This Row],[ID2]]&amp;"-",""),"")</f>
        <v/>
      </c>
      <c r="AV67" s="37" t="str">
        <f>IF(Input_table[[#This Row],[Impact value]]=AV$14,IF(Input_table[[#This Row],[likelihood value]]=AV$13,Input_table[[#This Row],[ID2]]&amp;"-",""),"")</f>
        <v/>
      </c>
      <c r="AW67" s="37" t="str">
        <f>IF(Input_table[[#This Row],[Impact value]]=AW$14,IF(Input_table[[#This Row],[likelihood value]]=AW$13,Input_table[[#This Row],[ID2]]&amp;"-",""),"")</f>
        <v/>
      </c>
      <c r="AX67" s="37" t="str">
        <f>IF(Input_table[[#This Row],[Impact value]]=AX$14,IF(Input_table[[#This Row],[likelihood value]]=AX$13,Input_table[[#This Row],[ID2]]&amp;"-",""),"")</f>
        <v/>
      </c>
      <c r="AY67" s="37" t="str">
        <f>IF(Input_table[[#This Row],[Impact value]]=AY$14,IF(Input_table[[#This Row],[likelihood value]]=AY$13,Input_table[[#This Row],[ID2]]&amp;"-",""),"")</f>
        <v/>
      </c>
      <c r="AZ67" s="37" t="str">
        <f>IF(Input_table[[#This Row],[Impact value]]=AZ$14,IF(Input_table[[#This Row],[likelihood value]]=AZ$13,Input_table[[#This Row],[ID2]]&amp;"-",""),"")</f>
        <v/>
      </c>
      <c r="BA67" s="37" t="str">
        <f>IF(Input_table[[#This Row],[Impact value]]=BA$14,IF(Input_table[[#This Row],[likelihood value]]=BA$13,Input_table[[#This Row],[ID2]]&amp;"-",""),"")</f>
        <v/>
      </c>
      <c r="BB67" s="37" t="str">
        <f>IF(Input_table[[#This Row],[Impact value]]=BB$14,IF(Input_table[[#This Row],[likelihood value]]=BB$13,Input_table[[#This Row],[ID2]]&amp;"-",""),"")</f>
        <v/>
      </c>
      <c r="BC67" s="37" t="str">
        <f>IF(Input_table[[#This Row],[Impact value]]=BC$14,IF(Input_table[[#This Row],[likelihood value]]=BC$13,Input_table[[#This Row],[ID2]]&amp;"-",""),"")</f>
        <v/>
      </c>
      <c r="BD67" s="37" t="str">
        <f>IF(Input_table[[#This Row],[Impact value]]=BD$14,IF(Input_table[[#This Row],[likelihood value]]=BD$13,Input_table[[#This Row],[ID2]]&amp;"-",""),"")</f>
        <v/>
      </c>
      <c r="BE67" s="37">
        <f>ROW(Input_table[[#This Row],[hazard]])-15</f>
        <v>52</v>
      </c>
      <c r="BF67" s="37"/>
    </row>
    <row r="68" spans="1:58" s="38" customFormat="1" x14ac:dyDescent="0.45">
      <c r="A68" s="29">
        <f>Input_table[[#This Row],[ID2]]</f>
        <v>53</v>
      </c>
      <c r="B68" s="30"/>
      <c r="C68" s="31"/>
      <c r="D68" s="31"/>
      <c r="E68" s="32"/>
      <c r="F68" s="33"/>
      <c r="G68" s="34"/>
      <c r="H68" s="34"/>
      <c r="I68" s="34"/>
      <c r="J68" s="34"/>
      <c r="K68" s="34"/>
      <c r="L68" s="34"/>
      <c r="M68" s="34"/>
      <c r="N68" s="34"/>
      <c r="O68" s="34"/>
      <c r="P68" s="34"/>
      <c r="Q68" s="34"/>
      <c r="R68" s="34"/>
      <c r="S68" s="35"/>
      <c r="T68" s="33"/>
      <c r="U68" s="154" t="str">
        <f>IF(VLOOKUP(Input_table[[#This Row],[ID]],Table3[#All],5)="","",VLOOKUP(Input_table[[#This Row],[ID]],Table3[#All],5))</f>
        <v/>
      </c>
      <c r="V68" s="154" t="str">
        <f>IF(VLOOKUP(Input_table[[#This Row],[ID]],Table3[#All],7)="","",VLOOKUP(Input_table[[#This Row],[ID]],Table3[#All],7))</f>
        <v/>
      </c>
      <c r="W68" s="153" t="str">
        <f>IF(Input_table[[#This Row],[Impact value]]=1,W$2,
IF(Input_table[[#This Row],[Impact value]]=2,W$3,
IF(Input_table[[#This Row],[Impact value]]=3,W$4,
IF(Input_table[[#This Row],[Impact value]]=4,W$5,
IF(Input_table[[#This Row],[Impact value]]=5,W$6,"-")))))</f>
        <v>-</v>
      </c>
      <c r="X68" s="179"/>
      <c r="Y68" s="154" t="str">
        <f>IF(Input_table[[#This Row],[Risk value]]=0,"-",VLOOKUP(Input_table[[#This Row],[Risk value]],Help!$A$191:$B$195,2))</f>
        <v>-</v>
      </c>
      <c r="Z68" s="36">
        <f>IF(Input_table[[#This Row],[Severity]]=T$2,1,
IF(Input_table[[#This Row],[Severity]]=T$3,2,
IF(Input_table[[#This Row],[Severity]]=T$4,3,
IF(Input_table[[#This Row],[Severity]]=T$5,4,
IF(Input_table[[#This Row],[Severity]]=T$6,5,0)))))</f>
        <v>0</v>
      </c>
      <c r="AA68" s="36">
        <f>IF(Input_table[[#This Row],[Coping capacity]]=V$2,1,
IF(Input_table[[#This Row],[Coping capacity]]=V$3,2,
IF(Input_table[[#This Row],[Coping capacity]]=V$4,3,
IF(Input_table[[#This Row],[Coping capacity]]=V$5,4,
IF(Input_table[[#This Row],[Coping capacity]]=V$6,5,0)))))</f>
        <v>0</v>
      </c>
      <c r="AB68" s="36">
        <f>IF(Input_table[[#This Row],[Likelihood]]=S$2,1,
IF(Input_table[[#This Row],[Likelihood]]=S$3,2,
IF(Input_table[[#This Row],[Likelihood]]=S$4,3,
IF(Input_table[[#This Row],[Likelihood]]=S$5,4,
IF(Input_table[[#This Row],[Likelihood]]=S$6,5,0)))))</f>
        <v>0</v>
      </c>
      <c r="AC68" s="36">
        <f>IF(Input_table[[#This Row],[Vulnerability]]=U$2,5,
IF(Input_table[[#This Row],[Vulnerability]]=U$3,4,
IF(Input_table[[#This Row],[Vulnerability]]=U$4,3,
IF(Input_table[[#This Row],[Vulnerability]]=U$5,2,
IF(Input_table[[#This Row],[Vulnerability]]=U$6,1,0)))))</f>
        <v>0</v>
      </c>
      <c r="AD6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8" s="37" t="str">
        <f>IF(Input_table[[#This Row],[Impact value]]=AF$14,IF(Input_table[[#This Row],[likelihood value]]=AF$13,Input_table[[#This Row],[ID2]]&amp;"-",""),"")</f>
        <v/>
      </c>
      <c r="AG68" s="37" t="str">
        <f>IF(Input_table[[#This Row],[Impact value]]=AG$14,IF(Input_table[[#This Row],[likelihood value]]=AG$13,Input_table[[#This Row],[ID2]]&amp;"-",""),"")</f>
        <v/>
      </c>
      <c r="AH68" s="37" t="str">
        <f>IF(Input_table[[#This Row],[Impact value]]=AH$14,IF(Input_table[[#This Row],[likelihood value]]=AH$13,Input_table[[#This Row],[ID2]]&amp;"-",""),"")</f>
        <v/>
      </c>
      <c r="AI68" s="37" t="str">
        <f>IF(Input_table[[#This Row],[Impact value]]=AI$14,IF(Input_table[[#This Row],[likelihood value]]=AI$13,Input_table[[#This Row],[ID2]]&amp;"-",""),"")</f>
        <v/>
      </c>
      <c r="AJ68" s="37" t="str">
        <f>IF(Input_table[[#This Row],[Impact value]]=AJ$14,IF(Input_table[[#This Row],[likelihood value]]=AJ$13,Input_table[[#This Row],[ID2]]&amp;"-",""),"")</f>
        <v/>
      </c>
      <c r="AK68" s="37" t="str">
        <f>IF(Input_table[[#This Row],[Impact value]]=AK$14,IF(Input_table[[#This Row],[likelihood value]]=AK$13,Input_table[[#This Row],[ID2]]&amp;"-",""),"")</f>
        <v/>
      </c>
      <c r="AL68" s="37" t="str">
        <f>IF(Input_table[[#This Row],[Impact value]]=AL$14,IF(Input_table[[#This Row],[likelihood value]]=AL$13,Input_table[[#This Row],[ID2]]&amp;"-",""),"")</f>
        <v/>
      </c>
      <c r="AM68" s="37" t="str">
        <f>IF(Input_table[[#This Row],[Impact value]]=AM$14,IF(Input_table[[#This Row],[likelihood value]]=AM$13,Input_table[[#This Row],[ID2]]&amp;"-",""),"")</f>
        <v/>
      </c>
      <c r="AN68" s="37" t="str">
        <f>IF(Input_table[[#This Row],[Impact value]]=AN$14,IF(Input_table[[#This Row],[likelihood value]]=AN$13,Input_table[[#This Row],[ID2]]&amp;"-",""),"")</f>
        <v/>
      </c>
      <c r="AO68" s="37" t="str">
        <f>IF(Input_table[[#This Row],[Impact value]]=AO$14,IF(Input_table[[#This Row],[likelihood value]]=AO$13,Input_table[[#This Row],[ID2]]&amp;"-",""),"")</f>
        <v/>
      </c>
      <c r="AP68" s="37" t="str">
        <f>IF(Input_table[[#This Row],[Impact value]]=AP$14,IF(Input_table[[#This Row],[likelihood value]]=AP$13,Input_table[[#This Row],[ID2]]&amp;"-",""),"")</f>
        <v/>
      </c>
      <c r="AQ68" s="37" t="str">
        <f>IF(Input_table[[#This Row],[Impact value]]=AQ$14,IF(Input_table[[#This Row],[likelihood value]]=AQ$13,Input_table[[#This Row],[ID2]]&amp;"-",""),"")</f>
        <v/>
      </c>
      <c r="AR68" s="37" t="str">
        <f>IF(Input_table[[#This Row],[Impact value]]=AR$14,IF(Input_table[[#This Row],[likelihood value]]=AR$13,Input_table[[#This Row],[ID2]]&amp;"-",""),"")</f>
        <v/>
      </c>
      <c r="AS68" s="37" t="str">
        <f>IF(Input_table[[#This Row],[Impact value]]=AS$14,IF(Input_table[[#This Row],[likelihood value]]=AS$13,Input_table[[#This Row],[ID2]]&amp;"-",""),"")</f>
        <v/>
      </c>
      <c r="AT68" s="37" t="str">
        <f>IF(Input_table[[#This Row],[Impact value]]=AT$14,IF(Input_table[[#This Row],[likelihood value]]=AT$13,Input_table[[#This Row],[ID2]]&amp;"-",""),"")</f>
        <v/>
      </c>
      <c r="AU68" s="37" t="str">
        <f>IF(Input_table[[#This Row],[Impact value]]=AU$14,IF(Input_table[[#This Row],[likelihood value]]=AU$13,Input_table[[#This Row],[ID2]]&amp;"-",""),"")</f>
        <v/>
      </c>
      <c r="AV68" s="37" t="str">
        <f>IF(Input_table[[#This Row],[Impact value]]=AV$14,IF(Input_table[[#This Row],[likelihood value]]=AV$13,Input_table[[#This Row],[ID2]]&amp;"-",""),"")</f>
        <v/>
      </c>
      <c r="AW68" s="37" t="str">
        <f>IF(Input_table[[#This Row],[Impact value]]=AW$14,IF(Input_table[[#This Row],[likelihood value]]=AW$13,Input_table[[#This Row],[ID2]]&amp;"-",""),"")</f>
        <v/>
      </c>
      <c r="AX68" s="37" t="str">
        <f>IF(Input_table[[#This Row],[Impact value]]=AX$14,IF(Input_table[[#This Row],[likelihood value]]=AX$13,Input_table[[#This Row],[ID2]]&amp;"-",""),"")</f>
        <v/>
      </c>
      <c r="AY68" s="37" t="str">
        <f>IF(Input_table[[#This Row],[Impact value]]=AY$14,IF(Input_table[[#This Row],[likelihood value]]=AY$13,Input_table[[#This Row],[ID2]]&amp;"-",""),"")</f>
        <v/>
      </c>
      <c r="AZ68" s="37" t="str">
        <f>IF(Input_table[[#This Row],[Impact value]]=AZ$14,IF(Input_table[[#This Row],[likelihood value]]=AZ$13,Input_table[[#This Row],[ID2]]&amp;"-",""),"")</f>
        <v/>
      </c>
      <c r="BA68" s="37" t="str">
        <f>IF(Input_table[[#This Row],[Impact value]]=BA$14,IF(Input_table[[#This Row],[likelihood value]]=BA$13,Input_table[[#This Row],[ID2]]&amp;"-",""),"")</f>
        <v/>
      </c>
      <c r="BB68" s="37" t="str">
        <f>IF(Input_table[[#This Row],[Impact value]]=BB$14,IF(Input_table[[#This Row],[likelihood value]]=BB$13,Input_table[[#This Row],[ID2]]&amp;"-",""),"")</f>
        <v/>
      </c>
      <c r="BC68" s="37" t="str">
        <f>IF(Input_table[[#This Row],[Impact value]]=BC$14,IF(Input_table[[#This Row],[likelihood value]]=BC$13,Input_table[[#This Row],[ID2]]&amp;"-",""),"")</f>
        <v/>
      </c>
      <c r="BD68" s="37" t="str">
        <f>IF(Input_table[[#This Row],[Impact value]]=BD$14,IF(Input_table[[#This Row],[likelihood value]]=BD$13,Input_table[[#This Row],[ID2]]&amp;"-",""),"")</f>
        <v/>
      </c>
      <c r="BE68" s="37">
        <f>ROW(Input_table[[#This Row],[hazard]])-15</f>
        <v>53</v>
      </c>
      <c r="BF68" s="37"/>
    </row>
    <row r="69" spans="1:58" s="38" customFormat="1" x14ac:dyDescent="0.45">
      <c r="A69" s="29">
        <f>Input_table[[#This Row],[ID2]]</f>
        <v>54</v>
      </c>
      <c r="B69" s="30"/>
      <c r="C69" s="31"/>
      <c r="D69" s="31"/>
      <c r="E69" s="32"/>
      <c r="F69" s="33"/>
      <c r="G69" s="34"/>
      <c r="H69" s="34"/>
      <c r="I69" s="34"/>
      <c r="J69" s="34"/>
      <c r="K69" s="34"/>
      <c r="L69" s="34"/>
      <c r="M69" s="34"/>
      <c r="N69" s="34"/>
      <c r="O69" s="34"/>
      <c r="P69" s="34"/>
      <c r="Q69" s="34"/>
      <c r="R69" s="34"/>
      <c r="S69" s="35"/>
      <c r="T69" s="33"/>
      <c r="U69" s="154" t="str">
        <f>IF(VLOOKUP(Input_table[[#This Row],[ID]],Table3[#All],5)="","",VLOOKUP(Input_table[[#This Row],[ID]],Table3[#All],5))</f>
        <v/>
      </c>
      <c r="V69" s="154" t="str">
        <f>IF(VLOOKUP(Input_table[[#This Row],[ID]],Table3[#All],7)="","",VLOOKUP(Input_table[[#This Row],[ID]],Table3[#All],7))</f>
        <v/>
      </c>
      <c r="W69" s="153" t="str">
        <f>IF(Input_table[[#This Row],[Impact value]]=1,W$2,
IF(Input_table[[#This Row],[Impact value]]=2,W$3,
IF(Input_table[[#This Row],[Impact value]]=3,W$4,
IF(Input_table[[#This Row],[Impact value]]=4,W$5,
IF(Input_table[[#This Row],[Impact value]]=5,W$6,"-")))))</f>
        <v>-</v>
      </c>
      <c r="X69" s="179"/>
      <c r="Y69" s="154" t="str">
        <f>IF(Input_table[[#This Row],[Risk value]]=0,"-",VLOOKUP(Input_table[[#This Row],[Risk value]],Help!$A$191:$B$195,2))</f>
        <v>-</v>
      </c>
      <c r="Z69" s="36">
        <f>IF(Input_table[[#This Row],[Severity]]=T$2,1,
IF(Input_table[[#This Row],[Severity]]=T$3,2,
IF(Input_table[[#This Row],[Severity]]=T$4,3,
IF(Input_table[[#This Row],[Severity]]=T$5,4,
IF(Input_table[[#This Row],[Severity]]=T$6,5,0)))))</f>
        <v>0</v>
      </c>
      <c r="AA69" s="36">
        <f>IF(Input_table[[#This Row],[Coping capacity]]=V$2,1,
IF(Input_table[[#This Row],[Coping capacity]]=V$3,2,
IF(Input_table[[#This Row],[Coping capacity]]=V$4,3,
IF(Input_table[[#This Row],[Coping capacity]]=V$5,4,
IF(Input_table[[#This Row],[Coping capacity]]=V$6,5,0)))))</f>
        <v>0</v>
      </c>
      <c r="AB69" s="36">
        <f>IF(Input_table[[#This Row],[Likelihood]]=S$2,1,
IF(Input_table[[#This Row],[Likelihood]]=S$3,2,
IF(Input_table[[#This Row],[Likelihood]]=S$4,3,
IF(Input_table[[#This Row],[Likelihood]]=S$5,4,
IF(Input_table[[#This Row],[Likelihood]]=S$6,5,0)))))</f>
        <v>0</v>
      </c>
      <c r="AC69" s="36">
        <f>IF(Input_table[[#This Row],[Vulnerability]]=U$2,5,
IF(Input_table[[#This Row],[Vulnerability]]=U$3,4,
IF(Input_table[[#This Row],[Vulnerability]]=U$4,3,
IF(Input_table[[#This Row],[Vulnerability]]=U$5,2,
IF(Input_table[[#This Row],[Vulnerability]]=U$6,1,0)))))</f>
        <v>0</v>
      </c>
      <c r="AD6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6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69" s="37" t="str">
        <f>IF(Input_table[[#This Row],[Impact value]]=AF$14,IF(Input_table[[#This Row],[likelihood value]]=AF$13,Input_table[[#This Row],[ID2]]&amp;"-",""),"")</f>
        <v/>
      </c>
      <c r="AG69" s="37" t="str">
        <f>IF(Input_table[[#This Row],[Impact value]]=AG$14,IF(Input_table[[#This Row],[likelihood value]]=AG$13,Input_table[[#This Row],[ID2]]&amp;"-",""),"")</f>
        <v/>
      </c>
      <c r="AH69" s="37" t="str">
        <f>IF(Input_table[[#This Row],[Impact value]]=AH$14,IF(Input_table[[#This Row],[likelihood value]]=AH$13,Input_table[[#This Row],[ID2]]&amp;"-",""),"")</f>
        <v/>
      </c>
      <c r="AI69" s="37" t="str">
        <f>IF(Input_table[[#This Row],[Impact value]]=AI$14,IF(Input_table[[#This Row],[likelihood value]]=AI$13,Input_table[[#This Row],[ID2]]&amp;"-",""),"")</f>
        <v/>
      </c>
      <c r="AJ69" s="37" t="str">
        <f>IF(Input_table[[#This Row],[Impact value]]=AJ$14,IF(Input_table[[#This Row],[likelihood value]]=AJ$13,Input_table[[#This Row],[ID2]]&amp;"-",""),"")</f>
        <v/>
      </c>
      <c r="AK69" s="37" t="str">
        <f>IF(Input_table[[#This Row],[Impact value]]=AK$14,IF(Input_table[[#This Row],[likelihood value]]=AK$13,Input_table[[#This Row],[ID2]]&amp;"-",""),"")</f>
        <v/>
      </c>
      <c r="AL69" s="37" t="str">
        <f>IF(Input_table[[#This Row],[Impact value]]=AL$14,IF(Input_table[[#This Row],[likelihood value]]=AL$13,Input_table[[#This Row],[ID2]]&amp;"-",""),"")</f>
        <v/>
      </c>
      <c r="AM69" s="37" t="str">
        <f>IF(Input_table[[#This Row],[Impact value]]=AM$14,IF(Input_table[[#This Row],[likelihood value]]=AM$13,Input_table[[#This Row],[ID2]]&amp;"-",""),"")</f>
        <v/>
      </c>
      <c r="AN69" s="37" t="str">
        <f>IF(Input_table[[#This Row],[Impact value]]=AN$14,IF(Input_table[[#This Row],[likelihood value]]=AN$13,Input_table[[#This Row],[ID2]]&amp;"-",""),"")</f>
        <v/>
      </c>
      <c r="AO69" s="37" t="str">
        <f>IF(Input_table[[#This Row],[Impact value]]=AO$14,IF(Input_table[[#This Row],[likelihood value]]=AO$13,Input_table[[#This Row],[ID2]]&amp;"-",""),"")</f>
        <v/>
      </c>
      <c r="AP69" s="37" t="str">
        <f>IF(Input_table[[#This Row],[Impact value]]=AP$14,IF(Input_table[[#This Row],[likelihood value]]=AP$13,Input_table[[#This Row],[ID2]]&amp;"-",""),"")</f>
        <v/>
      </c>
      <c r="AQ69" s="37" t="str">
        <f>IF(Input_table[[#This Row],[Impact value]]=AQ$14,IF(Input_table[[#This Row],[likelihood value]]=AQ$13,Input_table[[#This Row],[ID2]]&amp;"-",""),"")</f>
        <v/>
      </c>
      <c r="AR69" s="37" t="str">
        <f>IF(Input_table[[#This Row],[Impact value]]=AR$14,IF(Input_table[[#This Row],[likelihood value]]=AR$13,Input_table[[#This Row],[ID2]]&amp;"-",""),"")</f>
        <v/>
      </c>
      <c r="AS69" s="37" t="str">
        <f>IF(Input_table[[#This Row],[Impact value]]=AS$14,IF(Input_table[[#This Row],[likelihood value]]=AS$13,Input_table[[#This Row],[ID2]]&amp;"-",""),"")</f>
        <v/>
      </c>
      <c r="AT69" s="37" t="str">
        <f>IF(Input_table[[#This Row],[Impact value]]=AT$14,IF(Input_table[[#This Row],[likelihood value]]=AT$13,Input_table[[#This Row],[ID2]]&amp;"-",""),"")</f>
        <v/>
      </c>
      <c r="AU69" s="37" t="str">
        <f>IF(Input_table[[#This Row],[Impact value]]=AU$14,IF(Input_table[[#This Row],[likelihood value]]=AU$13,Input_table[[#This Row],[ID2]]&amp;"-",""),"")</f>
        <v/>
      </c>
      <c r="AV69" s="37" t="str">
        <f>IF(Input_table[[#This Row],[Impact value]]=AV$14,IF(Input_table[[#This Row],[likelihood value]]=AV$13,Input_table[[#This Row],[ID2]]&amp;"-",""),"")</f>
        <v/>
      </c>
      <c r="AW69" s="37" t="str">
        <f>IF(Input_table[[#This Row],[Impact value]]=AW$14,IF(Input_table[[#This Row],[likelihood value]]=AW$13,Input_table[[#This Row],[ID2]]&amp;"-",""),"")</f>
        <v/>
      </c>
      <c r="AX69" s="37" t="str">
        <f>IF(Input_table[[#This Row],[Impact value]]=AX$14,IF(Input_table[[#This Row],[likelihood value]]=AX$13,Input_table[[#This Row],[ID2]]&amp;"-",""),"")</f>
        <v/>
      </c>
      <c r="AY69" s="37" t="str">
        <f>IF(Input_table[[#This Row],[Impact value]]=AY$14,IF(Input_table[[#This Row],[likelihood value]]=AY$13,Input_table[[#This Row],[ID2]]&amp;"-",""),"")</f>
        <v/>
      </c>
      <c r="AZ69" s="37" t="str">
        <f>IF(Input_table[[#This Row],[Impact value]]=AZ$14,IF(Input_table[[#This Row],[likelihood value]]=AZ$13,Input_table[[#This Row],[ID2]]&amp;"-",""),"")</f>
        <v/>
      </c>
      <c r="BA69" s="37" t="str">
        <f>IF(Input_table[[#This Row],[Impact value]]=BA$14,IF(Input_table[[#This Row],[likelihood value]]=BA$13,Input_table[[#This Row],[ID2]]&amp;"-",""),"")</f>
        <v/>
      </c>
      <c r="BB69" s="37" t="str">
        <f>IF(Input_table[[#This Row],[Impact value]]=BB$14,IF(Input_table[[#This Row],[likelihood value]]=BB$13,Input_table[[#This Row],[ID2]]&amp;"-",""),"")</f>
        <v/>
      </c>
      <c r="BC69" s="37" t="str">
        <f>IF(Input_table[[#This Row],[Impact value]]=BC$14,IF(Input_table[[#This Row],[likelihood value]]=BC$13,Input_table[[#This Row],[ID2]]&amp;"-",""),"")</f>
        <v/>
      </c>
      <c r="BD69" s="37" t="str">
        <f>IF(Input_table[[#This Row],[Impact value]]=BD$14,IF(Input_table[[#This Row],[likelihood value]]=BD$13,Input_table[[#This Row],[ID2]]&amp;"-",""),"")</f>
        <v/>
      </c>
      <c r="BE69" s="37">
        <f>ROW(Input_table[[#This Row],[hazard]])-15</f>
        <v>54</v>
      </c>
      <c r="BF69" s="37"/>
    </row>
    <row r="70" spans="1:58" s="38" customFormat="1" x14ac:dyDescent="0.45">
      <c r="A70" s="29">
        <f>Input_table[[#This Row],[ID2]]</f>
        <v>55</v>
      </c>
      <c r="B70" s="30"/>
      <c r="C70" s="31"/>
      <c r="D70" s="31"/>
      <c r="E70" s="32"/>
      <c r="F70" s="33"/>
      <c r="G70" s="34"/>
      <c r="H70" s="34"/>
      <c r="I70" s="34"/>
      <c r="J70" s="34"/>
      <c r="K70" s="34"/>
      <c r="L70" s="34"/>
      <c r="M70" s="34"/>
      <c r="N70" s="34"/>
      <c r="O70" s="34"/>
      <c r="P70" s="34"/>
      <c r="Q70" s="34"/>
      <c r="R70" s="34"/>
      <c r="S70" s="35"/>
      <c r="T70" s="33"/>
      <c r="U70" s="154" t="str">
        <f>IF(VLOOKUP(Input_table[[#This Row],[ID]],Table3[#All],5)="","",VLOOKUP(Input_table[[#This Row],[ID]],Table3[#All],5))</f>
        <v/>
      </c>
      <c r="V70" s="154" t="str">
        <f>IF(VLOOKUP(Input_table[[#This Row],[ID]],Table3[#All],7)="","",VLOOKUP(Input_table[[#This Row],[ID]],Table3[#All],7))</f>
        <v/>
      </c>
      <c r="W70" s="153" t="str">
        <f>IF(Input_table[[#This Row],[Impact value]]=1,W$2,
IF(Input_table[[#This Row],[Impact value]]=2,W$3,
IF(Input_table[[#This Row],[Impact value]]=3,W$4,
IF(Input_table[[#This Row],[Impact value]]=4,W$5,
IF(Input_table[[#This Row],[Impact value]]=5,W$6,"-")))))</f>
        <v>-</v>
      </c>
      <c r="X70" s="179"/>
      <c r="Y70" s="154" t="str">
        <f>IF(Input_table[[#This Row],[Risk value]]=0,"-",VLOOKUP(Input_table[[#This Row],[Risk value]],Help!$A$191:$B$195,2))</f>
        <v>-</v>
      </c>
      <c r="Z70" s="36">
        <f>IF(Input_table[[#This Row],[Severity]]=T$2,1,
IF(Input_table[[#This Row],[Severity]]=T$3,2,
IF(Input_table[[#This Row],[Severity]]=T$4,3,
IF(Input_table[[#This Row],[Severity]]=T$5,4,
IF(Input_table[[#This Row],[Severity]]=T$6,5,0)))))</f>
        <v>0</v>
      </c>
      <c r="AA70" s="36">
        <f>IF(Input_table[[#This Row],[Coping capacity]]=V$2,1,
IF(Input_table[[#This Row],[Coping capacity]]=V$3,2,
IF(Input_table[[#This Row],[Coping capacity]]=V$4,3,
IF(Input_table[[#This Row],[Coping capacity]]=V$5,4,
IF(Input_table[[#This Row],[Coping capacity]]=V$6,5,0)))))</f>
        <v>0</v>
      </c>
      <c r="AB70" s="36">
        <f>IF(Input_table[[#This Row],[Likelihood]]=S$2,1,
IF(Input_table[[#This Row],[Likelihood]]=S$3,2,
IF(Input_table[[#This Row],[Likelihood]]=S$4,3,
IF(Input_table[[#This Row],[Likelihood]]=S$5,4,
IF(Input_table[[#This Row],[Likelihood]]=S$6,5,0)))))</f>
        <v>0</v>
      </c>
      <c r="AC70" s="36">
        <f>IF(Input_table[[#This Row],[Vulnerability]]=U$2,5,
IF(Input_table[[#This Row],[Vulnerability]]=U$3,4,
IF(Input_table[[#This Row],[Vulnerability]]=U$4,3,
IF(Input_table[[#This Row],[Vulnerability]]=U$5,2,
IF(Input_table[[#This Row],[Vulnerability]]=U$6,1,0)))))</f>
        <v>0</v>
      </c>
      <c r="AD7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0" s="37" t="str">
        <f>IF(Input_table[[#This Row],[Impact value]]=AF$14,IF(Input_table[[#This Row],[likelihood value]]=AF$13,Input_table[[#This Row],[ID2]]&amp;"-",""),"")</f>
        <v/>
      </c>
      <c r="AG70" s="37" t="str">
        <f>IF(Input_table[[#This Row],[Impact value]]=AG$14,IF(Input_table[[#This Row],[likelihood value]]=AG$13,Input_table[[#This Row],[ID2]]&amp;"-",""),"")</f>
        <v/>
      </c>
      <c r="AH70" s="37" t="str">
        <f>IF(Input_table[[#This Row],[Impact value]]=AH$14,IF(Input_table[[#This Row],[likelihood value]]=AH$13,Input_table[[#This Row],[ID2]]&amp;"-",""),"")</f>
        <v/>
      </c>
      <c r="AI70" s="37" t="str">
        <f>IF(Input_table[[#This Row],[Impact value]]=AI$14,IF(Input_table[[#This Row],[likelihood value]]=AI$13,Input_table[[#This Row],[ID2]]&amp;"-",""),"")</f>
        <v/>
      </c>
      <c r="AJ70" s="37" t="str">
        <f>IF(Input_table[[#This Row],[Impact value]]=AJ$14,IF(Input_table[[#This Row],[likelihood value]]=AJ$13,Input_table[[#This Row],[ID2]]&amp;"-",""),"")</f>
        <v/>
      </c>
      <c r="AK70" s="37" t="str">
        <f>IF(Input_table[[#This Row],[Impact value]]=AK$14,IF(Input_table[[#This Row],[likelihood value]]=AK$13,Input_table[[#This Row],[ID2]]&amp;"-",""),"")</f>
        <v/>
      </c>
      <c r="AL70" s="37" t="str">
        <f>IF(Input_table[[#This Row],[Impact value]]=AL$14,IF(Input_table[[#This Row],[likelihood value]]=AL$13,Input_table[[#This Row],[ID2]]&amp;"-",""),"")</f>
        <v/>
      </c>
      <c r="AM70" s="37" t="str">
        <f>IF(Input_table[[#This Row],[Impact value]]=AM$14,IF(Input_table[[#This Row],[likelihood value]]=AM$13,Input_table[[#This Row],[ID2]]&amp;"-",""),"")</f>
        <v/>
      </c>
      <c r="AN70" s="37" t="str">
        <f>IF(Input_table[[#This Row],[Impact value]]=AN$14,IF(Input_table[[#This Row],[likelihood value]]=AN$13,Input_table[[#This Row],[ID2]]&amp;"-",""),"")</f>
        <v/>
      </c>
      <c r="AO70" s="37" t="str">
        <f>IF(Input_table[[#This Row],[Impact value]]=AO$14,IF(Input_table[[#This Row],[likelihood value]]=AO$13,Input_table[[#This Row],[ID2]]&amp;"-",""),"")</f>
        <v/>
      </c>
      <c r="AP70" s="37" t="str">
        <f>IF(Input_table[[#This Row],[Impact value]]=AP$14,IF(Input_table[[#This Row],[likelihood value]]=AP$13,Input_table[[#This Row],[ID2]]&amp;"-",""),"")</f>
        <v/>
      </c>
      <c r="AQ70" s="37" t="str">
        <f>IF(Input_table[[#This Row],[Impact value]]=AQ$14,IF(Input_table[[#This Row],[likelihood value]]=AQ$13,Input_table[[#This Row],[ID2]]&amp;"-",""),"")</f>
        <v/>
      </c>
      <c r="AR70" s="37" t="str">
        <f>IF(Input_table[[#This Row],[Impact value]]=AR$14,IF(Input_table[[#This Row],[likelihood value]]=AR$13,Input_table[[#This Row],[ID2]]&amp;"-",""),"")</f>
        <v/>
      </c>
      <c r="AS70" s="37" t="str">
        <f>IF(Input_table[[#This Row],[Impact value]]=AS$14,IF(Input_table[[#This Row],[likelihood value]]=AS$13,Input_table[[#This Row],[ID2]]&amp;"-",""),"")</f>
        <v/>
      </c>
      <c r="AT70" s="37" t="str">
        <f>IF(Input_table[[#This Row],[Impact value]]=AT$14,IF(Input_table[[#This Row],[likelihood value]]=AT$13,Input_table[[#This Row],[ID2]]&amp;"-",""),"")</f>
        <v/>
      </c>
      <c r="AU70" s="37" t="str">
        <f>IF(Input_table[[#This Row],[Impact value]]=AU$14,IF(Input_table[[#This Row],[likelihood value]]=AU$13,Input_table[[#This Row],[ID2]]&amp;"-",""),"")</f>
        <v/>
      </c>
      <c r="AV70" s="37" t="str">
        <f>IF(Input_table[[#This Row],[Impact value]]=AV$14,IF(Input_table[[#This Row],[likelihood value]]=AV$13,Input_table[[#This Row],[ID2]]&amp;"-",""),"")</f>
        <v/>
      </c>
      <c r="AW70" s="37" t="str">
        <f>IF(Input_table[[#This Row],[Impact value]]=AW$14,IF(Input_table[[#This Row],[likelihood value]]=AW$13,Input_table[[#This Row],[ID2]]&amp;"-",""),"")</f>
        <v/>
      </c>
      <c r="AX70" s="37" t="str">
        <f>IF(Input_table[[#This Row],[Impact value]]=AX$14,IF(Input_table[[#This Row],[likelihood value]]=AX$13,Input_table[[#This Row],[ID2]]&amp;"-",""),"")</f>
        <v/>
      </c>
      <c r="AY70" s="37" t="str">
        <f>IF(Input_table[[#This Row],[Impact value]]=AY$14,IF(Input_table[[#This Row],[likelihood value]]=AY$13,Input_table[[#This Row],[ID2]]&amp;"-",""),"")</f>
        <v/>
      </c>
      <c r="AZ70" s="37" t="str">
        <f>IF(Input_table[[#This Row],[Impact value]]=AZ$14,IF(Input_table[[#This Row],[likelihood value]]=AZ$13,Input_table[[#This Row],[ID2]]&amp;"-",""),"")</f>
        <v/>
      </c>
      <c r="BA70" s="37" t="str">
        <f>IF(Input_table[[#This Row],[Impact value]]=BA$14,IF(Input_table[[#This Row],[likelihood value]]=BA$13,Input_table[[#This Row],[ID2]]&amp;"-",""),"")</f>
        <v/>
      </c>
      <c r="BB70" s="37" t="str">
        <f>IF(Input_table[[#This Row],[Impact value]]=BB$14,IF(Input_table[[#This Row],[likelihood value]]=BB$13,Input_table[[#This Row],[ID2]]&amp;"-",""),"")</f>
        <v/>
      </c>
      <c r="BC70" s="37" t="str">
        <f>IF(Input_table[[#This Row],[Impact value]]=BC$14,IF(Input_table[[#This Row],[likelihood value]]=BC$13,Input_table[[#This Row],[ID2]]&amp;"-",""),"")</f>
        <v/>
      </c>
      <c r="BD70" s="37" t="str">
        <f>IF(Input_table[[#This Row],[Impact value]]=BD$14,IF(Input_table[[#This Row],[likelihood value]]=BD$13,Input_table[[#This Row],[ID2]]&amp;"-",""),"")</f>
        <v/>
      </c>
      <c r="BE70" s="37">
        <f>ROW(Input_table[[#This Row],[hazard]])-15</f>
        <v>55</v>
      </c>
      <c r="BF70" s="37"/>
    </row>
    <row r="71" spans="1:58" s="38" customFormat="1" x14ac:dyDescent="0.45">
      <c r="A71" s="29">
        <f>Input_table[[#This Row],[ID2]]</f>
        <v>56</v>
      </c>
      <c r="B71" s="30"/>
      <c r="C71" s="31"/>
      <c r="D71" s="31"/>
      <c r="E71" s="32"/>
      <c r="F71" s="33"/>
      <c r="G71" s="34"/>
      <c r="H71" s="34"/>
      <c r="I71" s="34"/>
      <c r="J71" s="34"/>
      <c r="K71" s="34"/>
      <c r="L71" s="34"/>
      <c r="M71" s="34"/>
      <c r="N71" s="34"/>
      <c r="O71" s="34"/>
      <c r="P71" s="34"/>
      <c r="Q71" s="34"/>
      <c r="R71" s="34"/>
      <c r="S71" s="35"/>
      <c r="T71" s="33"/>
      <c r="U71" s="154" t="str">
        <f>IF(VLOOKUP(Input_table[[#This Row],[ID]],Table3[#All],5)="","",VLOOKUP(Input_table[[#This Row],[ID]],Table3[#All],5))</f>
        <v/>
      </c>
      <c r="V71" s="154" t="str">
        <f>IF(VLOOKUP(Input_table[[#This Row],[ID]],Table3[#All],7)="","",VLOOKUP(Input_table[[#This Row],[ID]],Table3[#All],7))</f>
        <v/>
      </c>
      <c r="W71" s="153" t="str">
        <f>IF(Input_table[[#This Row],[Impact value]]=1,W$2,
IF(Input_table[[#This Row],[Impact value]]=2,W$3,
IF(Input_table[[#This Row],[Impact value]]=3,W$4,
IF(Input_table[[#This Row],[Impact value]]=4,W$5,
IF(Input_table[[#This Row],[Impact value]]=5,W$6,"-")))))</f>
        <v>-</v>
      </c>
      <c r="X71" s="179"/>
      <c r="Y71" s="154" t="str">
        <f>IF(Input_table[[#This Row],[Risk value]]=0,"-",VLOOKUP(Input_table[[#This Row],[Risk value]],Help!$A$191:$B$195,2))</f>
        <v>-</v>
      </c>
      <c r="Z71" s="36">
        <f>IF(Input_table[[#This Row],[Severity]]=T$2,1,
IF(Input_table[[#This Row],[Severity]]=T$3,2,
IF(Input_table[[#This Row],[Severity]]=T$4,3,
IF(Input_table[[#This Row],[Severity]]=T$5,4,
IF(Input_table[[#This Row],[Severity]]=T$6,5,0)))))</f>
        <v>0</v>
      </c>
      <c r="AA71" s="36">
        <f>IF(Input_table[[#This Row],[Coping capacity]]=V$2,1,
IF(Input_table[[#This Row],[Coping capacity]]=V$3,2,
IF(Input_table[[#This Row],[Coping capacity]]=V$4,3,
IF(Input_table[[#This Row],[Coping capacity]]=V$5,4,
IF(Input_table[[#This Row],[Coping capacity]]=V$6,5,0)))))</f>
        <v>0</v>
      </c>
      <c r="AB71" s="36">
        <f>IF(Input_table[[#This Row],[Likelihood]]=S$2,1,
IF(Input_table[[#This Row],[Likelihood]]=S$3,2,
IF(Input_table[[#This Row],[Likelihood]]=S$4,3,
IF(Input_table[[#This Row],[Likelihood]]=S$5,4,
IF(Input_table[[#This Row],[Likelihood]]=S$6,5,0)))))</f>
        <v>0</v>
      </c>
      <c r="AC71" s="36">
        <f>IF(Input_table[[#This Row],[Vulnerability]]=U$2,5,
IF(Input_table[[#This Row],[Vulnerability]]=U$3,4,
IF(Input_table[[#This Row],[Vulnerability]]=U$4,3,
IF(Input_table[[#This Row],[Vulnerability]]=U$5,2,
IF(Input_table[[#This Row],[Vulnerability]]=U$6,1,0)))))</f>
        <v>0</v>
      </c>
      <c r="AD7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1" s="37" t="str">
        <f>IF(Input_table[[#This Row],[Impact value]]=AF$14,IF(Input_table[[#This Row],[likelihood value]]=AF$13,Input_table[[#This Row],[ID2]]&amp;"-",""),"")</f>
        <v/>
      </c>
      <c r="AG71" s="37" t="str">
        <f>IF(Input_table[[#This Row],[Impact value]]=AG$14,IF(Input_table[[#This Row],[likelihood value]]=AG$13,Input_table[[#This Row],[ID2]]&amp;"-",""),"")</f>
        <v/>
      </c>
      <c r="AH71" s="37" t="str">
        <f>IF(Input_table[[#This Row],[Impact value]]=AH$14,IF(Input_table[[#This Row],[likelihood value]]=AH$13,Input_table[[#This Row],[ID2]]&amp;"-",""),"")</f>
        <v/>
      </c>
      <c r="AI71" s="37" t="str">
        <f>IF(Input_table[[#This Row],[Impact value]]=AI$14,IF(Input_table[[#This Row],[likelihood value]]=AI$13,Input_table[[#This Row],[ID2]]&amp;"-",""),"")</f>
        <v/>
      </c>
      <c r="AJ71" s="37" t="str">
        <f>IF(Input_table[[#This Row],[Impact value]]=AJ$14,IF(Input_table[[#This Row],[likelihood value]]=AJ$13,Input_table[[#This Row],[ID2]]&amp;"-",""),"")</f>
        <v/>
      </c>
      <c r="AK71" s="37" t="str">
        <f>IF(Input_table[[#This Row],[Impact value]]=AK$14,IF(Input_table[[#This Row],[likelihood value]]=AK$13,Input_table[[#This Row],[ID2]]&amp;"-",""),"")</f>
        <v/>
      </c>
      <c r="AL71" s="37" t="str">
        <f>IF(Input_table[[#This Row],[Impact value]]=AL$14,IF(Input_table[[#This Row],[likelihood value]]=AL$13,Input_table[[#This Row],[ID2]]&amp;"-",""),"")</f>
        <v/>
      </c>
      <c r="AM71" s="37" t="str">
        <f>IF(Input_table[[#This Row],[Impact value]]=AM$14,IF(Input_table[[#This Row],[likelihood value]]=AM$13,Input_table[[#This Row],[ID2]]&amp;"-",""),"")</f>
        <v/>
      </c>
      <c r="AN71" s="37" t="str">
        <f>IF(Input_table[[#This Row],[Impact value]]=AN$14,IF(Input_table[[#This Row],[likelihood value]]=AN$13,Input_table[[#This Row],[ID2]]&amp;"-",""),"")</f>
        <v/>
      </c>
      <c r="AO71" s="37" t="str">
        <f>IF(Input_table[[#This Row],[Impact value]]=AO$14,IF(Input_table[[#This Row],[likelihood value]]=AO$13,Input_table[[#This Row],[ID2]]&amp;"-",""),"")</f>
        <v/>
      </c>
      <c r="AP71" s="37" t="str">
        <f>IF(Input_table[[#This Row],[Impact value]]=AP$14,IF(Input_table[[#This Row],[likelihood value]]=AP$13,Input_table[[#This Row],[ID2]]&amp;"-",""),"")</f>
        <v/>
      </c>
      <c r="AQ71" s="37" t="str">
        <f>IF(Input_table[[#This Row],[Impact value]]=AQ$14,IF(Input_table[[#This Row],[likelihood value]]=AQ$13,Input_table[[#This Row],[ID2]]&amp;"-",""),"")</f>
        <v/>
      </c>
      <c r="AR71" s="37" t="str">
        <f>IF(Input_table[[#This Row],[Impact value]]=AR$14,IF(Input_table[[#This Row],[likelihood value]]=AR$13,Input_table[[#This Row],[ID2]]&amp;"-",""),"")</f>
        <v/>
      </c>
      <c r="AS71" s="37" t="str">
        <f>IF(Input_table[[#This Row],[Impact value]]=AS$14,IF(Input_table[[#This Row],[likelihood value]]=AS$13,Input_table[[#This Row],[ID2]]&amp;"-",""),"")</f>
        <v/>
      </c>
      <c r="AT71" s="37" t="str">
        <f>IF(Input_table[[#This Row],[Impact value]]=AT$14,IF(Input_table[[#This Row],[likelihood value]]=AT$13,Input_table[[#This Row],[ID2]]&amp;"-",""),"")</f>
        <v/>
      </c>
      <c r="AU71" s="37" t="str">
        <f>IF(Input_table[[#This Row],[Impact value]]=AU$14,IF(Input_table[[#This Row],[likelihood value]]=AU$13,Input_table[[#This Row],[ID2]]&amp;"-",""),"")</f>
        <v/>
      </c>
      <c r="AV71" s="37" t="str">
        <f>IF(Input_table[[#This Row],[Impact value]]=AV$14,IF(Input_table[[#This Row],[likelihood value]]=AV$13,Input_table[[#This Row],[ID2]]&amp;"-",""),"")</f>
        <v/>
      </c>
      <c r="AW71" s="37" t="str">
        <f>IF(Input_table[[#This Row],[Impact value]]=AW$14,IF(Input_table[[#This Row],[likelihood value]]=AW$13,Input_table[[#This Row],[ID2]]&amp;"-",""),"")</f>
        <v/>
      </c>
      <c r="AX71" s="37" t="str">
        <f>IF(Input_table[[#This Row],[Impact value]]=AX$14,IF(Input_table[[#This Row],[likelihood value]]=AX$13,Input_table[[#This Row],[ID2]]&amp;"-",""),"")</f>
        <v/>
      </c>
      <c r="AY71" s="37" t="str">
        <f>IF(Input_table[[#This Row],[Impact value]]=AY$14,IF(Input_table[[#This Row],[likelihood value]]=AY$13,Input_table[[#This Row],[ID2]]&amp;"-",""),"")</f>
        <v/>
      </c>
      <c r="AZ71" s="37" t="str">
        <f>IF(Input_table[[#This Row],[Impact value]]=AZ$14,IF(Input_table[[#This Row],[likelihood value]]=AZ$13,Input_table[[#This Row],[ID2]]&amp;"-",""),"")</f>
        <v/>
      </c>
      <c r="BA71" s="37" t="str">
        <f>IF(Input_table[[#This Row],[Impact value]]=BA$14,IF(Input_table[[#This Row],[likelihood value]]=BA$13,Input_table[[#This Row],[ID2]]&amp;"-",""),"")</f>
        <v/>
      </c>
      <c r="BB71" s="37" t="str">
        <f>IF(Input_table[[#This Row],[Impact value]]=BB$14,IF(Input_table[[#This Row],[likelihood value]]=BB$13,Input_table[[#This Row],[ID2]]&amp;"-",""),"")</f>
        <v/>
      </c>
      <c r="BC71" s="37" t="str">
        <f>IF(Input_table[[#This Row],[Impact value]]=BC$14,IF(Input_table[[#This Row],[likelihood value]]=BC$13,Input_table[[#This Row],[ID2]]&amp;"-",""),"")</f>
        <v/>
      </c>
      <c r="BD71" s="37" t="str">
        <f>IF(Input_table[[#This Row],[Impact value]]=BD$14,IF(Input_table[[#This Row],[likelihood value]]=BD$13,Input_table[[#This Row],[ID2]]&amp;"-",""),"")</f>
        <v/>
      </c>
      <c r="BE71" s="37">
        <f>ROW(Input_table[[#This Row],[hazard]])-15</f>
        <v>56</v>
      </c>
      <c r="BF71" s="37"/>
    </row>
    <row r="72" spans="1:58" s="38" customFormat="1" x14ac:dyDescent="0.45">
      <c r="A72" s="29">
        <f>Input_table[[#This Row],[ID2]]</f>
        <v>57</v>
      </c>
      <c r="B72" s="30"/>
      <c r="C72" s="31"/>
      <c r="D72" s="31"/>
      <c r="E72" s="32"/>
      <c r="F72" s="33"/>
      <c r="G72" s="34"/>
      <c r="H72" s="34"/>
      <c r="I72" s="34"/>
      <c r="J72" s="34"/>
      <c r="K72" s="34"/>
      <c r="L72" s="34"/>
      <c r="M72" s="34"/>
      <c r="N72" s="34"/>
      <c r="O72" s="34"/>
      <c r="P72" s="34"/>
      <c r="Q72" s="34"/>
      <c r="R72" s="34"/>
      <c r="S72" s="35"/>
      <c r="T72" s="33"/>
      <c r="U72" s="154" t="str">
        <f>IF(VLOOKUP(Input_table[[#This Row],[ID]],Table3[#All],5)="","",VLOOKUP(Input_table[[#This Row],[ID]],Table3[#All],5))</f>
        <v/>
      </c>
      <c r="V72" s="154" t="str">
        <f>IF(VLOOKUP(Input_table[[#This Row],[ID]],Table3[#All],7)="","",VLOOKUP(Input_table[[#This Row],[ID]],Table3[#All],7))</f>
        <v/>
      </c>
      <c r="W72" s="153" t="str">
        <f>IF(Input_table[[#This Row],[Impact value]]=1,W$2,
IF(Input_table[[#This Row],[Impact value]]=2,W$3,
IF(Input_table[[#This Row],[Impact value]]=3,W$4,
IF(Input_table[[#This Row],[Impact value]]=4,W$5,
IF(Input_table[[#This Row],[Impact value]]=5,W$6,"-")))))</f>
        <v>-</v>
      </c>
      <c r="X72" s="179"/>
      <c r="Y72" s="154" t="str">
        <f>IF(Input_table[[#This Row],[Risk value]]=0,"-",VLOOKUP(Input_table[[#This Row],[Risk value]],Help!$A$191:$B$195,2))</f>
        <v>-</v>
      </c>
      <c r="Z72" s="36">
        <f>IF(Input_table[[#This Row],[Severity]]=T$2,1,
IF(Input_table[[#This Row],[Severity]]=T$3,2,
IF(Input_table[[#This Row],[Severity]]=T$4,3,
IF(Input_table[[#This Row],[Severity]]=T$5,4,
IF(Input_table[[#This Row],[Severity]]=T$6,5,0)))))</f>
        <v>0</v>
      </c>
      <c r="AA72" s="36">
        <f>IF(Input_table[[#This Row],[Coping capacity]]=V$2,1,
IF(Input_table[[#This Row],[Coping capacity]]=V$3,2,
IF(Input_table[[#This Row],[Coping capacity]]=V$4,3,
IF(Input_table[[#This Row],[Coping capacity]]=V$5,4,
IF(Input_table[[#This Row],[Coping capacity]]=V$6,5,0)))))</f>
        <v>0</v>
      </c>
      <c r="AB72" s="36">
        <f>IF(Input_table[[#This Row],[Likelihood]]=S$2,1,
IF(Input_table[[#This Row],[Likelihood]]=S$3,2,
IF(Input_table[[#This Row],[Likelihood]]=S$4,3,
IF(Input_table[[#This Row],[Likelihood]]=S$5,4,
IF(Input_table[[#This Row],[Likelihood]]=S$6,5,0)))))</f>
        <v>0</v>
      </c>
      <c r="AC72" s="36">
        <f>IF(Input_table[[#This Row],[Vulnerability]]=U$2,5,
IF(Input_table[[#This Row],[Vulnerability]]=U$3,4,
IF(Input_table[[#This Row],[Vulnerability]]=U$4,3,
IF(Input_table[[#This Row],[Vulnerability]]=U$5,2,
IF(Input_table[[#This Row],[Vulnerability]]=U$6,1,0)))))</f>
        <v>0</v>
      </c>
      <c r="AD7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2" s="37" t="str">
        <f>IF(Input_table[[#This Row],[Impact value]]=AF$14,IF(Input_table[[#This Row],[likelihood value]]=AF$13,Input_table[[#This Row],[ID2]]&amp;"-",""),"")</f>
        <v/>
      </c>
      <c r="AG72" s="37" t="str">
        <f>IF(Input_table[[#This Row],[Impact value]]=AG$14,IF(Input_table[[#This Row],[likelihood value]]=AG$13,Input_table[[#This Row],[ID2]]&amp;"-",""),"")</f>
        <v/>
      </c>
      <c r="AH72" s="37" t="str">
        <f>IF(Input_table[[#This Row],[Impact value]]=AH$14,IF(Input_table[[#This Row],[likelihood value]]=AH$13,Input_table[[#This Row],[ID2]]&amp;"-",""),"")</f>
        <v/>
      </c>
      <c r="AI72" s="37" t="str">
        <f>IF(Input_table[[#This Row],[Impact value]]=AI$14,IF(Input_table[[#This Row],[likelihood value]]=AI$13,Input_table[[#This Row],[ID2]]&amp;"-",""),"")</f>
        <v/>
      </c>
      <c r="AJ72" s="37" t="str">
        <f>IF(Input_table[[#This Row],[Impact value]]=AJ$14,IF(Input_table[[#This Row],[likelihood value]]=AJ$13,Input_table[[#This Row],[ID2]]&amp;"-",""),"")</f>
        <v/>
      </c>
      <c r="AK72" s="37" t="str">
        <f>IF(Input_table[[#This Row],[Impact value]]=AK$14,IF(Input_table[[#This Row],[likelihood value]]=AK$13,Input_table[[#This Row],[ID2]]&amp;"-",""),"")</f>
        <v/>
      </c>
      <c r="AL72" s="37" t="str">
        <f>IF(Input_table[[#This Row],[Impact value]]=AL$14,IF(Input_table[[#This Row],[likelihood value]]=AL$13,Input_table[[#This Row],[ID2]]&amp;"-",""),"")</f>
        <v/>
      </c>
      <c r="AM72" s="37" t="str">
        <f>IF(Input_table[[#This Row],[Impact value]]=AM$14,IF(Input_table[[#This Row],[likelihood value]]=AM$13,Input_table[[#This Row],[ID2]]&amp;"-",""),"")</f>
        <v/>
      </c>
      <c r="AN72" s="37" t="str">
        <f>IF(Input_table[[#This Row],[Impact value]]=AN$14,IF(Input_table[[#This Row],[likelihood value]]=AN$13,Input_table[[#This Row],[ID2]]&amp;"-",""),"")</f>
        <v/>
      </c>
      <c r="AO72" s="37" t="str">
        <f>IF(Input_table[[#This Row],[Impact value]]=AO$14,IF(Input_table[[#This Row],[likelihood value]]=AO$13,Input_table[[#This Row],[ID2]]&amp;"-",""),"")</f>
        <v/>
      </c>
      <c r="AP72" s="37" t="str">
        <f>IF(Input_table[[#This Row],[Impact value]]=AP$14,IF(Input_table[[#This Row],[likelihood value]]=AP$13,Input_table[[#This Row],[ID2]]&amp;"-",""),"")</f>
        <v/>
      </c>
      <c r="AQ72" s="37" t="str">
        <f>IF(Input_table[[#This Row],[Impact value]]=AQ$14,IF(Input_table[[#This Row],[likelihood value]]=AQ$13,Input_table[[#This Row],[ID2]]&amp;"-",""),"")</f>
        <v/>
      </c>
      <c r="AR72" s="37" t="str">
        <f>IF(Input_table[[#This Row],[Impact value]]=AR$14,IF(Input_table[[#This Row],[likelihood value]]=AR$13,Input_table[[#This Row],[ID2]]&amp;"-",""),"")</f>
        <v/>
      </c>
      <c r="AS72" s="37" t="str">
        <f>IF(Input_table[[#This Row],[Impact value]]=AS$14,IF(Input_table[[#This Row],[likelihood value]]=AS$13,Input_table[[#This Row],[ID2]]&amp;"-",""),"")</f>
        <v/>
      </c>
      <c r="AT72" s="37" t="str">
        <f>IF(Input_table[[#This Row],[Impact value]]=AT$14,IF(Input_table[[#This Row],[likelihood value]]=AT$13,Input_table[[#This Row],[ID2]]&amp;"-",""),"")</f>
        <v/>
      </c>
      <c r="AU72" s="37" t="str">
        <f>IF(Input_table[[#This Row],[Impact value]]=AU$14,IF(Input_table[[#This Row],[likelihood value]]=AU$13,Input_table[[#This Row],[ID2]]&amp;"-",""),"")</f>
        <v/>
      </c>
      <c r="AV72" s="37" t="str">
        <f>IF(Input_table[[#This Row],[Impact value]]=AV$14,IF(Input_table[[#This Row],[likelihood value]]=AV$13,Input_table[[#This Row],[ID2]]&amp;"-",""),"")</f>
        <v/>
      </c>
      <c r="AW72" s="37" t="str">
        <f>IF(Input_table[[#This Row],[Impact value]]=AW$14,IF(Input_table[[#This Row],[likelihood value]]=AW$13,Input_table[[#This Row],[ID2]]&amp;"-",""),"")</f>
        <v/>
      </c>
      <c r="AX72" s="37" t="str">
        <f>IF(Input_table[[#This Row],[Impact value]]=AX$14,IF(Input_table[[#This Row],[likelihood value]]=AX$13,Input_table[[#This Row],[ID2]]&amp;"-",""),"")</f>
        <v/>
      </c>
      <c r="AY72" s="37" t="str">
        <f>IF(Input_table[[#This Row],[Impact value]]=AY$14,IF(Input_table[[#This Row],[likelihood value]]=AY$13,Input_table[[#This Row],[ID2]]&amp;"-",""),"")</f>
        <v/>
      </c>
      <c r="AZ72" s="37" t="str">
        <f>IF(Input_table[[#This Row],[Impact value]]=AZ$14,IF(Input_table[[#This Row],[likelihood value]]=AZ$13,Input_table[[#This Row],[ID2]]&amp;"-",""),"")</f>
        <v/>
      </c>
      <c r="BA72" s="37" t="str">
        <f>IF(Input_table[[#This Row],[Impact value]]=BA$14,IF(Input_table[[#This Row],[likelihood value]]=BA$13,Input_table[[#This Row],[ID2]]&amp;"-",""),"")</f>
        <v/>
      </c>
      <c r="BB72" s="37" t="str">
        <f>IF(Input_table[[#This Row],[Impact value]]=BB$14,IF(Input_table[[#This Row],[likelihood value]]=BB$13,Input_table[[#This Row],[ID2]]&amp;"-",""),"")</f>
        <v/>
      </c>
      <c r="BC72" s="37" t="str">
        <f>IF(Input_table[[#This Row],[Impact value]]=BC$14,IF(Input_table[[#This Row],[likelihood value]]=BC$13,Input_table[[#This Row],[ID2]]&amp;"-",""),"")</f>
        <v/>
      </c>
      <c r="BD72" s="37" t="str">
        <f>IF(Input_table[[#This Row],[Impact value]]=BD$14,IF(Input_table[[#This Row],[likelihood value]]=BD$13,Input_table[[#This Row],[ID2]]&amp;"-",""),"")</f>
        <v/>
      </c>
      <c r="BE72" s="37">
        <f>ROW(Input_table[[#This Row],[hazard]])-15</f>
        <v>57</v>
      </c>
      <c r="BF72" s="37"/>
    </row>
    <row r="73" spans="1:58" s="38" customFormat="1" x14ac:dyDescent="0.45">
      <c r="A73" s="29">
        <f>Input_table[[#This Row],[ID2]]</f>
        <v>58</v>
      </c>
      <c r="B73" s="30"/>
      <c r="C73" s="31"/>
      <c r="D73" s="31"/>
      <c r="E73" s="32"/>
      <c r="F73" s="33"/>
      <c r="G73" s="34"/>
      <c r="H73" s="34"/>
      <c r="I73" s="34"/>
      <c r="J73" s="34"/>
      <c r="K73" s="34"/>
      <c r="L73" s="34"/>
      <c r="M73" s="34"/>
      <c r="N73" s="34"/>
      <c r="O73" s="34"/>
      <c r="P73" s="34"/>
      <c r="Q73" s="34"/>
      <c r="R73" s="34"/>
      <c r="S73" s="35"/>
      <c r="T73" s="33"/>
      <c r="U73" s="154" t="str">
        <f>IF(VLOOKUP(Input_table[[#This Row],[ID]],Table3[#All],5)="","",VLOOKUP(Input_table[[#This Row],[ID]],Table3[#All],5))</f>
        <v/>
      </c>
      <c r="V73" s="154" t="str">
        <f>IF(VLOOKUP(Input_table[[#This Row],[ID]],Table3[#All],7)="","",VLOOKUP(Input_table[[#This Row],[ID]],Table3[#All],7))</f>
        <v/>
      </c>
      <c r="W73" s="153" t="str">
        <f>IF(Input_table[[#This Row],[Impact value]]=1,W$2,
IF(Input_table[[#This Row],[Impact value]]=2,W$3,
IF(Input_table[[#This Row],[Impact value]]=3,W$4,
IF(Input_table[[#This Row],[Impact value]]=4,W$5,
IF(Input_table[[#This Row],[Impact value]]=5,W$6,"-")))))</f>
        <v>-</v>
      </c>
      <c r="X73" s="179"/>
      <c r="Y73" s="154" t="str">
        <f>IF(Input_table[[#This Row],[Risk value]]=0,"-",VLOOKUP(Input_table[[#This Row],[Risk value]],Help!$A$191:$B$195,2))</f>
        <v>-</v>
      </c>
      <c r="Z73" s="36">
        <f>IF(Input_table[[#This Row],[Severity]]=T$2,1,
IF(Input_table[[#This Row],[Severity]]=T$3,2,
IF(Input_table[[#This Row],[Severity]]=T$4,3,
IF(Input_table[[#This Row],[Severity]]=T$5,4,
IF(Input_table[[#This Row],[Severity]]=T$6,5,0)))))</f>
        <v>0</v>
      </c>
      <c r="AA73" s="36">
        <f>IF(Input_table[[#This Row],[Coping capacity]]=V$2,1,
IF(Input_table[[#This Row],[Coping capacity]]=V$3,2,
IF(Input_table[[#This Row],[Coping capacity]]=V$4,3,
IF(Input_table[[#This Row],[Coping capacity]]=V$5,4,
IF(Input_table[[#This Row],[Coping capacity]]=V$6,5,0)))))</f>
        <v>0</v>
      </c>
      <c r="AB73" s="36">
        <f>IF(Input_table[[#This Row],[Likelihood]]=S$2,1,
IF(Input_table[[#This Row],[Likelihood]]=S$3,2,
IF(Input_table[[#This Row],[Likelihood]]=S$4,3,
IF(Input_table[[#This Row],[Likelihood]]=S$5,4,
IF(Input_table[[#This Row],[Likelihood]]=S$6,5,0)))))</f>
        <v>0</v>
      </c>
      <c r="AC73" s="36">
        <f>IF(Input_table[[#This Row],[Vulnerability]]=U$2,5,
IF(Input_table[[#This Row],[Vulnerability]]=U$3,4,
IF(Input_table[[#This Row],[Vulnerability]]=U$4,3,
IF(Input_table[[#This Row],[Vulnerability]]=U$5,2,
IF(Input_table[[#This Row],[Vulnerability]]=U$6,1,0)))))</f>
        <v>0</v>
      </c>
      <c r="AD7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3" s="37" t="str">
        <f>IF(Input_table[[#This Row],[Impact value]]=AF$14,IF(Input_table[[#This Row],[likelihood value]]=AF$13,Input_table[[#This Row],[ID2]]&amp;"-",""),"")</f>
        <v/>
      </c>
      <c r="AG73" s="37" t="str">
        <f>IF(Input_table[[#This Row],[Impact value]]=AG$14,IF(Input_table[[#This Row],[likelihood value]]=AG$13,Input_table[[#This Row],[ID2]]&amp;"-",""),"")</f>
        <v/>
      </c>
      <c r="AH73" s="37" t="str">
        <f>IF(Input_table[[#This Row],[Impact value]]=AH$14,IF(Input_table[[#This Row],[likelihood value]]=AH$13,Input_table[[#This Row],[ID2]]&amp;"-",""),"")</f>
        <v/>
      </c>
      <c r="AI73" s="37" t="str">
        <f>IF(Input_table[[#This Row],[Impact value]]=AI$14,IF(Input_table[[#This Row],[likelihood value]]=AI$13,Input_table[[#This Row],[ID2]]&amp;"-",""),"")</f>
        <v/>
      </c>
      <c r="AJ73" s="37" t="str">
        <f>IF(Input_table[[#This Row],[Impact value]]=AJ$14,IF(Input_table[[#This Row],[likelihood value]]=AJ$13,Input_table[[#This Row],[ID2]]&amp;"-",""),"")</f>
        <v/>
      </c>
      <c r="AK73" s="37" t="str">
        <f>IF(Input_table[[#This Row],[Impact value]]=AK$14,IF(Input_table[[#This Row],[likelihood value]]=AK$13,Input_table[[#This Row],[ID2]]&amp;"-",""),"")</f>
        <v/>
      </c>
      <c r="AL73" s="37" t="str">
        <f>IF(Input_table[[#This Row],[Impact value]]=AL$14,IF(Input_table[[#This Row],[likelihood value]]=AL$13,Input_table[[#This Row],[ID2]]&amp;"-",""),"")</f>
        <v/>
      </c>
      <c r="AM73" s="37" t="str">
        <f>IF(Input_table[[#This Row],[Impact value]]=AM$14,IF(Input_table[[#This Row],[likelihood value]]=AM$13,Input_table[[#This Row],[ID2]]&amp;"-",""),"")</f>
        <v/>
      </c>
      <c r="AN73" s="37" t="str">
        <f>IF(Input_table[[#This Row],[Impact value]]=AN$14,IF(Input_table[[#This Row],[likelihood value]]=AN$13,Input_table[[#This Row],[ID2]]&amp;"-",""),"")</f>
        <v/>
      </c>
      <c r="AO73" s="37" t="str">
        <f>IF(Input_table[[#This Row],[Impact value]]=AO$14,IF(Input_table[[#This Row],[likelihood value]]=AO$13,Input_table[[#This Row],[ID2]]&amp;"-",""),"")</f>
        <v/>
      </c>
      <c r="AP73" s="37" t="str">
        <f>IF(Input_table[[#This Row],[Impact value]]=AP$14,IF(Input_table[[#This Row],[likelihood value]]=AP$13,Input_table[[#This Row],[ID2]]&amp;"-",""),"")</f>
        <v/>
      </c>
      <c r="AQ73" s="37" t="str">
        <f>IF(Input_table[[#This Row],[Impact value]]=AQ$14,IF(Input_table[[#This Row],[likelihood value]]=AQ$13,Input_table[[#This Row],[ID2]]&amp;"-",""),"")</f>
        <v/>
      </c>
      <c r="AR73" s="37" t="str">
        <f>IF(Input_table[[#This Row],[Impact value]]=AR$14,IF(Input_table[[#This Row],[likelihood value]]=AR$13,Input_table[[#This Row],[ID2]]&amp;"-",""),"")</f>
        <v/>
      </c>
      <c r="AS73" s="37" t="str">
        <f>IF(Input_table[[#This Row],[Impact value]]=AS$14,IF(Input_table[[#This Row],[likelihood value]]=AS$13,Input_table[[#This Row],[ID2]]&amp;"-",""),"")</f>
        <v/>
      </c>
      <c r="AT73" s="37" t="str">
        <f>IF(Input_table[[#This Row],[Impact value]]=AT$14,IF(Input_table[[#This Row],[likelihood value]]=AT$13,Input_table[[#This Row],[ID2]]&amp;"-",""),"")</f>
        <v/>
      </c>
      <c r="AU73" s="37" t="str">
        <f>IF(Input_table[[#This Row],[Impact value]]=AU$14,IF(Input_table[[#This Row],[likelihood value]]=AU$13,Input_table[[#This Row],[ID2]]&amp;"-",""),"")</f>
        <v/>
      </c>
      <c r="AV73" s="37" t="str">
        <f>IF(Input_table[[#This Row],[Impact value]]=AV$14,IF(Input_table[[#This Row],[likelihood value]]=AV$13,Input_table[[#This Row],[ID2]]&amp;"-",""),"")</f>
        <v/>
      </c>
      <c r="AW73" s="37" t="str">
        <f>IF(Input_table[[#This Row],[Impact value]]=AW$14,IF(Input_table[[#This Row],[likelihood value]]=AW$13,Input_table[[#This Row],[ID2]]&amp;"-",""),"")</f>
        <v/>
      </c>
      <c r="AX73" s="37" t="str">
        <f>IF(Input_table[[#This Row],[Impact value]]=AX$14,IF(Input_table[[#This Row],[likelihood value]]=AX$13,Input_table[[#This Row],[ID2]]&amp;"-",""),"")</f>
        <v/>
      </c>
      <c r="AY73" s="37" t="str">
        <f>IF(Input_table[[#This Row],[Impact value]]=AY$14,IF(Input_table[[#This Row],[likelihood value]]=AY$13,Input_table[[#This Row],[ID2]]&amp;"-",""),"")</f>
        <v/>
      </c>
      <c r="AZ73" s="37" t="str">
        <f>IF(Input_table[[#This Row],[Impact value]]=AZ$14,IF(Input_table[[#This Row],[likelihood value]]=AZ$13,Input_table[[#This Row],[ID2]]&amp;"-",""),"")</f>
        <v/>
      </c>
      <c r="BA73" s="37" t="str">
        <f>IF(Input_table[[#This Row],[Impact value]]=BA$14,IF(Input_table[[#This Row],[likelihood value]]=BA$13,Input_table[[#This Row],[ID2]]&amp;"-",""),"")</f>
        <v/>
      </c>
      <c r="BB73" s="37" t="str">
        <f>IF(Input_table[[#This Row],[Impact value]]=BB$14,IF(Input_table[[#This Row],[likelihood value]]=BB$13,Input_table[[#This Row],[ID2]]&amp;"-",""),"")</f>
        <v/>
      </c>
      <c r="BC73" s="37" t="str">
        <f>IF(Input_table[[#This Row],[Impact value]]=BC$14,IF(Input_table[[#This Row],[likelihood value]]=BC$13,Input_table[[#This Row],[ID2]]&amp;"-",""),"")</f>
        <v/>
      </c>
      <c r="BD73" s="37" t="str">
        <f>IF(Input_table[[#This Row],[Impact value]]=BD$14,IF(Input_table[[#This Row],[likelihood value]]=BD$13,Input_table[[#This Row],[ID2]]&amp;"-",""),"")</f>
        <v/>
      </c>
      <c r="BE73" s="37">
        <f>ROW(Input_table[[#This Row],[hazard]])-15</f>
        <v>58</v>
      </c>
      <c r="BF73" s="37"/>
    </row>
    <row r="74" spans="1:58" s="38" customFormat="1" x14ac:dyDescent="0.45">
      <c r="A74" s="29">
        <f>Input_table[[#This Row],[ID2]]</f>
        <v>59</v>
      </c>
      <c r="B74" s="30"/>
      <c r="C74" s="31"/>
      <c r="D74" s="31"/>
      <c r="E74" s="32"/>
      <c r="F74" s="33"/>
      <c r="G74" s="34"/>
      <c r="H74" s="34"/>
      <c r="I74" s="34"/>
      <c r="J74" s="34"/>
      <c r="K74" s="34"/>
      <c r="L74" s="34"/>
      <c r="M74" s="34"/>
      <c r="N74" s="34"/>
      <c r="O74" s="34"/>
      <c r="P74" s="34"/>
      <c r="Q74" s="34"/>
      <c r="R74" s="34"/>
      <c r="S74" s="35"/>
      <c r="T74" s="33"/>
      <c r="U74" s="154" t="str">
        <f>IF(VLOOKUP(Input_table[[#This Row],[ID]],Table3[#All],5)="","",VLOOKUP(Input_table[[#This Row],[ID]],Table3[#All],5))</f>
        <v/>
      </c>
      <c r="V74" s="154" t="str">
        <f>IF(VLOOKUP(Input_table[[#This Row],[ID]],Table3[#All],7)="","",VLOOKUP(Input_table[[#This Row],[ID]],Table3[#All],7))</f>
        <v/>
      </c>
      <c r="W74" s="153" t="str">
        <f>IF(Input_table[[#This Row],[Impact value]]=1,W$2,
IF(Input_table[[#This Row],[Impact value]]=2,W$3,
IF(Input_table[[#This Row],[Impact value]]=3,W$4,
IF(Input_table[[#This Row],[Impact value]]=4,W$5,
IF(Input_table[[#This Row],[Impact value]]=5,W$6,"-")))))</f>
        <v>-</v>
      </c>
      <c r="X74" s="179"/>
      <c r="Y74" s="154" t="str">
        <f>IF(Input_table[[#This Row],[Risk value]]=0,"-",VLOOKUP(Input_table[[#This Row],[Risk value]],Help!$A$191:$B$195,2))</f>
        <v>-</v>
      </c>
      <c r="Z74" s="36">
        <f>IF(Input_table[[#This Row],[Severity]]=T$2,1,
IF(Input_table[[#This Row],[Severity]]=T$3,2,
IF(Input_table[[#This Row],[Severity]]=T$4,3,
IF(Input_table[[#This Row],[Severity]]=T$5,4,
IF(Input_table[[#This Row],[Severity]]=T$6,5,0)))))</f>
        <v>0</v>
      </c>
      <c r="AA74" s="36">
        <f>IF(Input_table[[#This Row],[Coping capacity]]=V$2,1,
IF(Input_table[[#This Row],[Coping capacity]]=V$3,2,
IF(Input_table[[#This Row],[Coping capacity]]=V$4,3,
IF(Input_table[[#This Row],[Coping capacity]]=V$5,4,
IF(Input_table[[#This Row],[Coping capacity]]=V$6,5,0)))))</f>
        <v>0</v>
      </c>
      <c r="AB74" s="36">
        <f>IF(Input_table[[#This Row],[Likelihood]]=S$2,1,
IF(Input_table[[#This Row],[Likelihood]]=S$3,2,
IF(Input_table[[#This Row],[Likelihood]]=S$4,3,
IF(Input_table[[#This Row],[Likelihood]]=S$5,4,
IF(Input_table[[#This Row],[Likelihood]]=S$6,5,0)))))</f>
        <v>0</v>
      </c>
      <c r="AC74" s="36">
        <f>IF(Input_table[[#This Row],[Vulnerability]]=U$2,5,
IF(Input_table[[#This Row],[Vulnerability]]=U$3,4,
IF(Input_table[[#This Row],[Vulnerability]]=U$4,3,
IF(Input_table[[#This Row],[Vulnerability]]=U$5,2,
IF(Input_table[[#This Row],[Vulnerability]]=U$6,1,0)))))</f>
        <v>0</v>
      </c>
      <c r="AD7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4" s="37" t="str">
        <f>IF(Input_table[[#This Row],[Impact value]]=AF$14,IF(Input_table[[#This Row],[likelihood value]]=AF$13,Input_table[[#This Row],[ID2]]&amp;"-",""),"")</f>
        <v/>
      </c>
      <c r="AG74" s="37" t="str">
        <f>IF(Input_table[[#This Row],[Impact value]]=AG$14,IF(Input_table[[#This Row],[likelihood value]]=AG$13,Input_table[[#This Row],[ID2]]&amp;"-",""),"")</f>
        <v/>
      </c>
      <c r="AH74" s="37" t="str">
        <f>IF(Input_table[[#This Row],[Impact value]]=AH$14,IF(Input_table[[#This Row],[likelihood value]]=AH$13,Input_table[[#This Row],[ID2]]&amp;"-",""),"")</f>
        <v/>
      </c>
      <c r="AI74" s="37" t="str">
        <f>IF(Input_table[[#This Row],[Impact value]]=AI$14,IF(Input_table[[#This Row],[likelihood value]]=AI$13,Input_table[[#This Row],[ID2]]&amp;"-",""),"")</f>
        <v/>
      </c>
      <c r="AJ74" s="37" t="str">
        <f>IF(Input_table[[#This Row],[Impact value]]=AJ$14,IF(Input_table[[#This Row],[likelihood value]]=AJ$13,Input_table[[#This Row],[ID2]]&amp;"-",""),"")</f>
        <v/>
      </c>
      <c r="AK74" s="37" t="str">
        <f>IF(Input_table[[#This Row],[Impact value]]=AK$14,IF(Input_table[[#This Row],[likelihood value]]=AK$13,Input_table[[#This Row],[ID2]]&amp;"-",""),"")</f>
        <v/>
      </c>
      <c r="AL74" s="37" t="str">
        <f>IF(Input_table[[#This Row],[Impact value]]=AL$14,IF(Input_table[[#This Row],[likelihood value]]=AL$13,Input_table[[#This Row],[ID2]]&amp;"-",""),"")</f>
        <v/>
      </c>
      <c r="AM74" s="37" t="str">
        <f>IF(Input_table[[#This Row],[Impact value]]=AM$14,IF(Input_table[[#This Row],[likelihood value]]=AM$13,Input_table[[#This Row],[ID2]]&amp;"-",""),"")</f>
        <v/>
      </c>
      <c r="AN74" s="37" t="str">
        <f>IF(Input_table[[#This Row],[Impact value]]=AN$14,IF(Input_table[[#This Row],[likelihood value]]=AN$13,Input_table[[#This Row],[ID2]]&amp;"-",""),"")</f>
        <v/>
      </c>
      <c r="AO74" s="37" t="str">
        <f>IF(Input_table[[#This Row],[Impact value]]=AO$14,IF(Input_table[[#This Row],[likelihood value]]=AO$13,Input_table[[#This Row],[ID2]]&amp;"-",""),"")</f>
        <v/>
      </c>
      <c r="AP74" s="37" t="str">
        <f>IF(Input_table[[#This Row],[Impact value]]=AP$14,IF(Input_table[[#This Row],[likelihood value]]=AP$13,Input_table[[#This Row],[ID2]]&amp;"-",""),"")</f>
        <v/>
      </c>
      <c r="AQ74" s="37" t="str">
        <f>IF(Input_table[[#This Row],[Impact value]]=AQ$14,IF(Input_table[[#This Row],[likelihood value]]=AQ$13,Input_table[[#This Row],[ID2]]&amp;"-",""),"")</f>
        <v/>
      </c>
      <c r="AR74" s="37" t="str">
        <f>IF(Input_table[[#This Row],[Impact value]]=AR$14,IF(Input_table[[#This Row],[likelihood value]]=AR$13,Input_table[[#This Row],[ID2]]&amp;"-",""),"")</f>
        <v/>
      </c>
      <c r="AS74" s="37" t="str">
        <f>IF(Input_table[[#This Row],[Impact value]]=AS$14,IF(Input_table[[#This Row],[likelihood value]]=AS$13,Input_table[[#This Row],[ID2]]&amp;"-",""),"")</f>
        <v/>
      </c>
      <c r="AT74" s="37" t="str">
        <f>IF(Input_table[[#This Row],[Impact value]]=AT$14,IF(Input_table[[#This Row],[likelihood value]]=AT$13,Input_table[[#This Row],[ID2]]&amp;"-",""),"")</f>
        <v/>
      </c>
      <c r="AU74" s="37" t="str">
        <f>IF(Input_table[[#This Row],[Impact value]]=AU$14,IF(Input_table[[#This Row],[likelihood value]]=AU$13,Input_table[[#This Row],[ID2]]&amp;"-",""),"")</f>
        <v/>
      </c>
      <c r="AV74" s="37" t="str">
        <f>IF(Input_table[[#This Row],[Impact value]]=AV$14,IF(Input_table[[#This Row],[likelihood value]]=AV$13,Input_table[[#This Row],[ID2]]&amp;"-",""),"")</f>
        <v/>
      </c>
      <c r="AW74" s="37" t="str">
        <f>IF(Input_table[[#This Row],[Impact value]]=AW$14,IF(Input_table[[#This Row],[likelihood value]]=AW$13,Input_table[[#This Row],[ID2]]&amp;"-",""),"")</f>
        <v/>
      </c>
      <c r="AX74" s="37" t="str">
        <f>IF(Input_table[[#This Row],[Impact value]]=AX$14,IF(Input_table[[#This Row],[likelihood value]]=AX$13,Input_table[[#This Row],[ID2]]&amp;"-",""),"")</f>
        <v/>
      </c>
      <c r="AY74" s="37" t="str">
        <f>IF(Input_table[[#This Row],[Impact value]]=AY$14,IF(Input_table[[#This Row],[likelihood value]]=AY$13,Input_table[[#This Row],[ID2]]&amp;"-",""),"")</f>
        <v/>
      </c>
      <c r="AZ74" s="37" t="str">
        <f>IF(Input_table[[#This Row],[Impact value]]=AZ$14,IF(Input_table[[#This Row],[likelihood value]]=AZ$13,Input_table[[#This Row],[ID2]]&amp;"-",""),"")</f>
        <v/>
      </c>
      <c r="BA74" s="37" t="str">
        <f>IF(Input_table[[#This Row],[Impact value]]=BA$14,IF(Input_table[[#This Row],[likelihood value]]=BA$13,Input_table[[#This Row],[ID2]]&amp;"-",""),"")</f>
        <v/>
      </c>
      <c r="BB74" s="37" t="str">
        <f>IF(Input_table[[#This Row],[Impact value]]=BB$14,IF(Input_table[[#This Row],[likelihood value]]=BB$13,Input_table[[#This Row],[ID2]]&amp;"-",""),"")</f>
        <v/>
      </c>
      <c r="BC74" s="37" t="str">
        <f>IF(Input_table[[#This Row],[Impact value]]=BC$14,IF(Input_table[[#This Row],[likelihood value]]=BC$13,Input_table[[#This Row],[ID2]]&amp;"-",""),"")</f>
        <v/>
      </c>
      <c r="BD74" s="37" t="str">
        <f>IF(Input_table[[#This Row],[Impact value]]=BD$14,IF(Input_table[[#This Row],[likelihood value]]=BD$13,Input_table[[#This Row],[ID2]]&amp;"-",""),"")</f>
        <v/>
      </c>
      <c r="BE74" s="37">
        <f>ROW(Input_table[[#This Row],[hazard]])-15</f>
        <v>59</v>
      </c>
      <c r="BF74" s="37"/>
    </row>
    <row r="75" spans="1:58" s="38" customFormat="1" x14ac:dyDescent="0.45">
      <c r="A75" s="29">
        <f>Input_table[[#This Row],[ID2]]</f>
        <v>60</v>
      </c>
      <c r="B75" s="30"/>
      <c r="C75" s="31"/>
      <c r="D75" s="31"/>
      <c r="E75" s="32"/>
      <c r="F75" s="33"/>
      <c r="G75" s="34"/>
      <c r="H75" s="34"/>
      <c r="I75" s="34"/>
      <c r="J75" s="34"/>
      <c r="K75" s="34"/>
      <c r="L75" s="34"/>
      <c r="M75" s="34"/>
      <c r="N75" s="34"/>
      <c r="O75" s="34"/>
      <c r="P75" s="34"/>
      <c r="Q75" s="34"/>
      <c r="R75" s="34"/>
      <c r="S75" s="35"/>
      <c r="T75" s="33"/>
      <c r="U75" s="154" t="str">
        <f>IF(VLOOKUP(Input_table[[#This Row],[ID]],Table3[#All],5)="","",VLOOKUP(Input_table[[#This Row],[ID]],Table3[#All],5))</f>
        <v/>
      </c>
      <c r="V75" s="154" t="str">
        <f>IF(VLOOKUP(Input_table[[#This Row],[ID]],Table3[#All],7)="","",VLOOKUP(Input_table[[#This Row],[ID]],Table3[#All],7))</f>
        <v/>
      </c>
      <c r="W75" s="153" t="str">
        <f>IF(Input_table[[#This Row],[Impact value]]=1,W$2,
IF(Input_table[[#This Row],[Impact value]]=2,W$3,
IF(Input_table[[#This Row],[Impact value]]=3,W$4,
IF(Input_table[[#This Row],[Impact value]]=4,W$5,
IF(Input_table[[#This Row],[Impact value]]=5,W$6,"-")))))</f>
        <v>-</v>
      </c>
      <c r="X75" s="179"/>
      <c r="Y75" s="154" t="str">
        <f>IF(Input_table[[#This Row],[Risk value]]=0,"-",VLOOKUP(Input_table[[#This Row],[Risk value]],Help!$A$191:$B$195,2))</f>
        <v>-</v>
      </c>
      <c r="Z75" s="36">
        <f>IF(Input_table[[#This Row],[Severity]]=T$2,1,
IF(Input_table[[#This Row],[Severity]]=T$3,2,
IF(Input_table[[#This Row],[Severity]]=T$4,3,
IF(Input_table[[#This Row],[Severity]]=T$5,4,
IF(Input_table[[#This Row],[Severity]]=T$6,5,0)))))</f>
        <v>0</v>
      </c>
      <c r="AA75" s="36">
        <f>IF(Input_table[[#This Row],[Coping capacity]]=V$2,1,
IF(Input_table[[#This Row],[Coping capacity]]=V$3,2,
IF(Input_table[[#This Row],[Coping capacity]]=V$4,3,
IF(Input_table[[#This Row],[Coping capacity]]=V$5,4,
IF(Input_table[[#This Row],[Coping capacity]]=V$6,5,0)))))</f>
        <v>0</v>
      </c>
      <c r="AB75" s="36">
        <f>IF(Input_table[[#This Row],[Likelihood]]=S$2,1,
IF(Input_table[[#This Row],[Likelihood]]=S$3,2,
IF(Input_table[[#This Row],[Likelihood]]=S$4,3,
IF(Input_table[[#This Row],[Likelihood]]=S$5,4,
IF(Input_table[[#This Row],[Likelihood]]=S$6,5,0)))))</f>
        <v>0</v>
      </c>
      <c r="AC75" s="36">
        <f>IF(Input_table[[#This Row],[Vulnerability]]=U$2,5,
IF(Input_table[[#This Row],[Vulnerability]]=U$3,4,
IF(Input_table[[#This Row],[Vulnerability]]=U$4,3,
IF(Input_table[[#This Row],[Vulnerability]]=U$5,2,
IF(Input_table[[#This Row],[Vulnerability]]=U$6,1,0)))))</f>
        <v>0</v>
      </c>
      <c r="AD7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5" s="37" t="str">
        <f>IF(Input_table[[#This Row],[Impact value]]=AF$14,IF(Input_table[[#This Row],[likelihood value]]=AF$13,Input_table[[#This Row],[ID2]]&amp;"-",""),"")</f>
        <v/>
      </c>
      <c r="AG75" s="37" t="str">
        <f>IF(Input_table[[#This Row],[Impact value]]=AG$14,IF(Input_table[[#This Row],[likelihood value]]=AG$13,Input_table[[#This Row],[ID2]]&amp;"-",""),"")</f>
        <v/>
      </c>
      <c r="AH75" s="37" t="str">
        <f>IF(Input_table[[#This Row],[Impact value]]=AH$14,IF(Input_table[[#This Row],[likelihood value]]=AH$13,Input_table[[#This Row],[ID2]]&amp;"-",""),"")</f>
        <v/>
      </c>
      <c r="AI75" s="37" t="str">
        <f>IF(Input_table[[#This Row],[Impact value]]=AI$14,IF(Input_table[[#This Row],[likelihood value]]=AI$13,Input_table[[#This Row],[ID2]]&amp;"-",""),"")</f>
        <v/>
      </c>
      <c r="AJ75" s="37" t="str">
        <f>IF(Input_table[[#This Row],[Impact value]]=AJ$14,IF(Input_table[[#This Row],[likelihood value]]=AJ$13,Input_table[[#This Row],[ID2]]&amp;"-",""),"")</f>
        <v/>
      </c>
      <c r="AK75" s="37" t="str">
        <f>IF(Input_table[[#This Row],[Impact value]]=AK$14,IF(Input_table[[#This Row],[likelihood value]]=AK$13,Input_table[[#This Row],[ID2]]&amp;"-",""),"")</f>
        <v/>
      </c>
      <c r="AL75" s="37" t="str">
        <f>IF(Input_table[[#This Row],[Impact value]]=AL$14,IF(Input_table[[#This Row],[likelihood value]]=AL$13,Input_table[[#This Row],[ID2]]&amp;"-",""),"")</f>
        <v/>
      </c>
      <c r="AM75" s="37" t="str">
        <f>IF(Input_table[[#This Row],[Impact value]]=AM$14,IF(Input_table[[#This Row],[likelihood value]]=AM$13,Input_table[[#This Row],[ID2]]&amp;"-",""),"")</f>
        <v/>
      </c>
      <c r="AN75" s="37" t="str">
        <f>IF(Input_table[[#This Row],[Impact value]]=AN$14,IF(Input_table[[#This Row],[likelihood value]]=AN$13,Input_table[[#This Row],[ID2]]&amp;"-",""),"")</f>
        <v/>
      </c>
      <c r="AO75" s="37" t="str">
        <f>IF(Input_table[[#This Row],[Impact value]]=AO$14,IF(Input_table[[#This Row],[likelihood value]]=AO$13,Input_table[[#This Row],[ID2]]&amp;"-",""),"")</f>
        <v/>
      </c>
      <c r="AP75" s="37" t="str">
        <f>IF(Input_table[[#This Row],[Impact value]]=AP$14,IF(Input_table[[#This Row],[likelihood value]]=AP$13,Input_table[[#This Row],[ID2]]&amp;"-",""),"")</f>
        <v/>
      </c>
      <c r="AQ75" s="37" t="str">
        <f>IF(Input_table[[#This Row],[Impact value]]=AQ$14,IF(Input_table[[#This Row],[likelihood value]]=AQ$13,Input_table[[#This Row],[ID2]]&amp;"-",""),"")</f>
        <v/>
      </c>
      <c r="AR75" s="37" t="str">
        <f>IF(Input_table[[#This Row],[Impact value]]=AR$14,IF(Input_table[[#This Row],[likelihood value]]=AR$13,Input_table[[#This Row],[ID2]]&amp;"-",""),"")</f>
        <v/>
      </c>
      <c r="AS75" s="37" t="str">
        <f>IF(Input_table[[#This Row],[Impact value]]=AS$14,IF(Input_table[[#This Row],[likelihood value]]=AS$13,Input_table[[#This Row],[ID2]]&amp;"-",""),"")</f>
        <v/>
      </c>
      <c r="AT75" s="37" t="str">
        <f>IF(Input_table[[#This Row],[Impact value]]=AT$14,IF(Input_table[[#This Row],[likelihood value]]=AT$13,Input_table[[#This Row],[ID2]]&amp;"-",""),"")</f>
        <v/>
      </c>
      <c r="AU75" s="37" t="str">
        <f>IF(Input_table[[#This Row],[Impact value]]=AU$14,IF(Input_table[[#This Row],[likelihood value]]=AU$13,Input_table[[#This Row],[ID2]]&amp;"-",""),"")</f>
        <v/>
      </c>
      <c r="AV75" s="37" t="str">
        <f>IF(Input_table[[#This Row],[Impact value]]=AV$14,IF(Input_table[[#This Row],[likelihood value]]=AV$13,Input_table[[#This Row],[ID2]]&amp;"-",""),"")</f>
        <v/>
      </c>
      <c r="AW75" s="37" t="str">
        <f>IF(Input_table[[#This Row],[Impact value]]=AW$14,IF(Input_table[[#This Row],[likelihood value]]=AW$13,Input_table[[#This Row],[ID2]]&amp;"-",""),"")</f>
        <v/>
      </c>
      <c r="AX75" s="37" t="str">
        <f>IF(Input_table[[#This Row],[Impact value]]=AX$14,IF(Input_table[[#This Row],[likelihood value]]=AX$13,Input_table[[#This Row],[ID2]]&amp;"-",""),"")</f>
        <v/>
      </c>
      <c r="AY75" s="37" t="str">
        <f>IF(Input_table[[#This Row],[Impact value]]=AY$14,IF(Input_table[[#This Row],[likelihood value]]=AY$13,Input_table[[#This Row],[ID2]]&amp;"-",""),"")</f>
        <v/>
      </c>
      <c r="AZ75" s="37" t="str">
        <f>IF(Input_table[[#This Row],[Impact value]]=AZ$14,IF(Input_table[[#This Row],[likelihood value]]=AZ$13,Input_table[[#This Row],[ID2]]&amp;"-",""),"")</f>
        <v/>
      </c>
      <c r="BA75" s="37" t="str">
        <f>IF(Input_table[[#This Row],[Impact value]]=BA$14,IF(Input_table[[#This Row],[likelihood value]]=BA$13,Input_table[[#This Row],[ID2]]&amp;"-",""),"")</f>
        <v/>
      </c>
      <c r="BB75" s="37" t="str">
        <f>IF(Input_table[[#This Row],[Impact value]]=BB$14,IF(Input_table[[#This Row],[likelihood value]]=BB$13,Input_table[[#This Row],[ID2]]&amp;"-",""),"")</f>
        <v/>
      </c>
      <c r="BC75" s="37" t="str">
        <f>IF(Input_table[[#This Row],[Impact value]]=BC$14,IF(Input_table[[#This Row],[likelihood value]]=BC$13,Input_table[[#This Row],[ID2]]&amp;"-",""),"")</f>
        <v/>
      </c>
      <c r="BD75" s="37" t="str">
        <f>IF(Input_table[[#This Row],[Impact value]]=BD$14,IF(Input_table[[#This Row],[likelihood value]]=BD$13,Input_table[[#This Row],[ID2]]&amp;"-",""),"")</f>
        <v/>
      </c>
      <c r="BE75" s="37">
        <f>ROW(Input_table[[#This Row],[hazard]])-15</f>
        <v>60</v>
      </c>
      <c r="BF75" s="37"/>
    </row>
    <row r="76" spans="1:58" s="38" customFormat="1" x14ac:dyDescent="0.45">
      <c r="A76" s="29">
        <f>Input_table[[#This Row],[ID2]]</f>
        <v>61</v>
      </c>
      <c r="B76" s="30"/>
      <c r="C76" s="31"/>
      <c r="D76" s="31"/>
      <c r="E76" s="32"/>
      <c r="F76" s="33"/>
      <c r="G76" s="34"/>
      <c r="H76" s="34"/>
      <c r="I76" s="34"/>
      <c r="J76" s="34"/>
      <c r="K76" s="34"/>
      <c r="L76" s="34"/>
      <c r="M76" s="34"/>
      <c r="N76" s="34"/>
      <c r="O76" s="34"/>
      <c r="P76" s="34"/>
      <c r="Q76" s="34"/>
      <c r="R76" s="34"/>
      <c r="S76" s="35"/>
      <c r="T76" s="33"/>
      <c r="U76" s="154" t="str">
        <f>IF(VLOOKUP(Input_table[[#This Row],[ID]],Table3[#All],5)="","",VLOOKUP(Input_table[[#This Row],[ID]],Table3[#All],5))</f>
        <v/>
      </c>
      <c r="V76" s="154" t="str">
        <f>IF(VLOOKUP(Input_table[[#This Row],[ID]],Table3[#All],7)="","",VLOOKUP(Input_table[[#This Row],[ID]],Table3[#All],7))</f>
        <v/>
      </c>
      <c r="W76" s="153" t="str">
        <f>IF(Input_table[[#This Row],[Impact value]]=1,W$2,
IF(Input_table[[#This Row],[Impact value]]=2,W$3,
IF(Input_table[[#This Row],[Impact value]]=3,W$4,
IF(Input_table[[#This Row],[Impact value]]=4,W$5,
IF(Input_table[[#This Row],[Impact value]]=5,W$6,"-")))))</f>
        <v>-</v>
      </c>
      <c r="X76" s="179"/>
      <c r="Y76" s="154" t="str">
        <f>IF(Input_table[[#This Row],[Risk value]]=0,"-",VLOOKUP(Input_table[[#This Row],[Risk value]],Help!$A$191:$B$195,2))</f>
        <v>-</v>
      </c>
      <c r="Z76" s="36">
        <f>IF(Input_table[[#This Row],[Severity]]=T$2,1,
IF(Input_table[[#This Row],[Severity]]=T$3,2,
IF(Input_table[[#This Row],[Severity]]=T$4,3,
IF(Input_table[[#This Row],[Severity]]=T$5,4,
IF(Input_table[[#This Row],[Severity]]=T$6,5,0)))))</f>
        <v>0</v>
      </c>
      <c r="AA76" s="36">
        <f>IF(Input_table[[#This Row],[Coping capacity]]=V$2,1,
IF(Input_table[[#This Row],[Coping capacity]]=V$3,2,
IF(Input_table[[#This Row],[Coping capacity]]=V$4,3,
IF(Input_table[[#This Row],[Coping capacity]]=V$5,4,
IF(Input_table[[#This Row],[Coping capacity]]=V$6,5,0)))))</f>
        <v>0</v>
      </c>
      <c r="AB76" s="36">
        <f>IF(Input_table[[#This Row],[Likelihood]]=S$2,1,
IF(Input_table[[#This Row],[Likelihood]]=S$3,2,
IF(Input_table[[#This Row],[Likelihood]]=S$4,3,
IF(Input_table[[#This Row],[Likelihood]]=S$5,4,
IF(Input_table[[#This Row],[Likelihood]]=S$6,5,0)))))</f>
        <v>0</v>
      </c>
      <c r="AC76" s="36">
        <f>IF(Input_table[[#This Row],[Vulnerability]]=U$2,5,
IF(Input_table[[#This Row],[Vulnerability]]=U$3,4,
IF(Input_table[[#This Row],[Vulnerability]]=U$4,3,
IF(Input_table[[#This Row],[Vulnerability]]=U$5,2,
IF(Input_table[[#This Row],[Vulnerability]]=U$6,1,0)))))</f>
        <v>0</v>
      </c>
      <c r="AD7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6" s="37" t="str">
        <f>IF(Input_table[[#This Row],[Impact value]]=AF$14,IF(Input_table[[#This Row],[likelihood value]]=AF$13,Input_table[[#This Row],[ID2]]&amp;"-",""),"")</f>
        <v/>
      </c>
      <c r="AG76" s="37" t="str">
        <f>IF(Input_table[[#This Row],[Impact value]]=AG$14,IF(Input_table[[#This Row],[likelihood value]]=AG$13,Input_table[[#This Row],[ID2]]&amp;"-",""),"")</f>
        <v/>
      </c>
      <c r="AH76" s="37" t="str">
        <f>IF(Input_table[[#This Row],[Impact value]]=AH$14,IF(Input_table[[#This Row],[likelihood value]]=AH$13,Input_table[[#This Row],[ID2]]&amp;"-",""),"")</f>
        <v/>
      </c>
      <c r="AI76" s="37" t="str">
        <f>IF(Input_table[[#This Row],[Impact value]]=AI$14,IF(Input_table[[#This Row],[likelihood value]]=AI$13,Input_table[[#This Row],[ID2]]&amp;"-",""),"")</f>
        <v/>
      </c>
      <c r="AJ76" s="37" t="str">
        <f>IF(Input_table[[#This Row],[Impact value]]=AJ$14,IF(Input_table[[#This Row],[likelihood value]]=AJ$13,Input_table[[#This Row],[ID2]]&amp;"-",""),"")</f>
        <v/>
      </c>
      <c r="AK76" s="37" t="str">
        <f>IF(Input_table[[#This Row],[Impact value]]=AK$14,IF(Input_table[[#This Row],[likelihood value]]=AK$13,Input_table[[#This Row],[ID2]]&amp;"-",""),"")</f>
        <v/>
      </c>
      <c r="AL76" s="37" t="str">
        <f>IF(Input_table[[#This Row],[Impact value]]=AL$14,IF(Input_table[[#This Row],[likelihood value]]=AL$13,Input_table[[#This Row],[ID2]]&amp;"-",""),"")</f>
        <v/>
      </c>
      <c r="AM76" s="37" t="str">
        <f>IF(Input_table[[#This Row],[Impact value]]=AM$14,IF(Input_table[[#This Row],[likelihood value]]=AM$13,Input_table[[#This Row],[ID2]]&amp;"-",""),"")</f>
        <v/>
      </c>
      <c r="AN76" s="37" t="str">
        <f>IF(Input_table[[#This Row],[Impact value]]=AN$14,IF(Input_table[[#This Row],[likelihood value]]=AN$13,Input_table[[#This Row],[ID2]]&amp;"-",""),"")</f>
        <v/>
      </c>
      <c r="AO76" s="37" t="str">
        <f>IF(Input_table[[#This Row],[Impact value]]=AO$14,IF(Input_table[[#This Row],[likelihood value]]=AO$13,Input_table[[#This Row],[ID2]]&amp;"-",""),"")</f>
        <v/>
      </c>
      <c r="AP76" s="37" t="str">
        <f>IF(Input_table[[#This Row],[Impact value]]=AP$14,IF(Input_table[[#This Row],[likelihood value]]=AP$13,Input_table[[#This Row],[ID2]]&amp;"-",""),"")</f>
        <v/>
      </c>
      <c r="AQ76" s="37" t="str">
        <f>IF(Input_table[[#This Row],[Impact value]]=AQ$14,IF(Input_table[[#This Row],[likelihood value]]=AQ$13,Input_table[[#This Row],[ID2]]&amp;"-",""),"")</f>
        <v/>
      </c>
      <c r="AR76" s="37" t="str">
        <f>IF(Input_table[[#This Row],[Impact value]]=AR$14,IF(Input_table[[#This Row],[likelihood value]]=AR$13,Input_table[[#This Row],[ID2]]&amp;"-",""),"")</f>
        <v/>
      </c>
      <c r="AS76" s="37" t="str">
        <f>IF(Input_table[[#This Row],[Impact value]]=AS$14,IF(Input_table[[#This Row],[likelihood value]]=AS$13,Input_table[[#This Row],[ID2]]&amp;"-",""),"")</f>
        <v/>
      </c>
      <c r="AT76" s="37" t="str">
        <f>IF(Input_table[[#This Row],[Impact value]]=AT$14,IF(Input_table[[#This Row],[likelihood value]]=AT$13,Input_table[[#This Row],[ID2]]&amp;"-",""),"")</f>
        <v/>
      </c>
      <c r="AU76" s="37" t="str">
        <f>IF(Input_table[[#This Row],[Impact value]]=AU$14,IF(Input_table[[#This Row],[likelihood value]]=AU$13,Input_table[[#This Row],[ID2]]&amp;"-",""),"")</f>
        <v/>
      </c>
      <c r="AV76" s="37" t="str">
        <f>IF(Input_table[[#This Row],[Impact value]]=AV$14,IF(Input_table[[#This Row],[likelihood value]]=AV$13,Input_table[[#This Row],[ID2]]&amp;"-",""),"")</f>
        <v/>
      </c>
      <c r="AW76" s="37" t="str">
        <f>IF(Input_table[[#This Row],[Impact value]]=AW$14,IF(Input_table[[#This Row],[likelihood value]]=AW$13,Input_table[[#This Row],[ID2]]&amp;"-",""),"")</f>
        <v/>
      </c>
      <c r="AX76" s="37" t="str">
        <f>IF(Input_table[[#This Row],[Impact value]]=AX$14,IF(Input_table[[#This Row],[likelihood value]]=AX$13,Input_table[[#This Row],[ID2]]&amp;"-",""),"")</f>
        <v/>
      </c>
      <c r="AY76" s="37" t="str">
        <f>IF(Input_table[[#This Row],[Impact value]]=AY$14,IF(Input_table[[#This Row],[likelihood value]]=AY$13,Input_table[[#This Row],[ID2]]&amp;"-",""),"")</f>
        <v/>
      </c>
      <c r="AZ76" s="37" t="str">
        <f>IF(Input_table[[#This Row],[Impact value]]=AZ$14,IF(Input_table[[#This Row],[likelihood value]]=AZ$13,Input_table[[#This Row],[ID2]]&amp;"-",""),"")</f>
        <v/>
      </c>
      <c r="BA76" s="37" t="str">
        <f>IF(Input_table[[#This Row],[Impact value]]=BA$14,IF(Input_table[[#This Row],[likelihood value]]=BA$13,Input_table[[#This Row],[ID2]]&amp;"-",""),"")</f>
        <v/>
      </c>
      <c r="BB76" s="37" t="str">
        <f>IF(Input_table[[#This Row],[Impact value]]=BB$14,IF(Input_table[[#This Row],[likelihood value]]=BB$13,Input_table[[#This Row],[ID2]]&amp;"-",""),"")</f>
        <v/>
      </c>
      <c r="BC76" s="37" t="str">
        <f>IF(Input_table[[#This Row],[Impact value]]=BC$14,IF(Input_table[[#This Row],[likelihood value]]=BC$13,Input_table[[#This Row],[ID2]]&amp;"-",""),"")</f>
        <v/>
      </c>
      <c r="BD76" s="37" t="str">
        <f>IF(Input_table[[#This Row],[Impact value]]=BD$14,IF(Input_table[[#This Row],[likelihood value]]=BD$13,Input_table[[#This Row],[ID2]]&amp;"-",""),"")</f>
        <v/>
      </c>
      <c r="BE76" s="37">
        <f>ROW(Input_table[[#This Row],[hazard]])-15</f>
        <v>61</v>
      </c>
      <c r="BF76" s="37"/>
    </row>
    <row r="77" spans="1:58" s="38" customFormat="1" x14ac:dyDescent="0.45">
      <c r="A77" s="29">
        <f>Input_table[[#This Row],[ID2]]</f>
        <v>62</v>
      </c>
      <c r="B77" s="30"/>
      <c r="C77" s="31"/>
      <c r="D77" s="31"/>
      <c r="E77" s="32"/>
      <c r="F77" s="33"/>
      <c r="G77" s="34"/>
      <c r="H77" s="34"/>
      <c r="I77" s="34"/>
      <c r="J77" s="34"/>
      <c r="K77" s="34"/>
      <c r="L77" s="34"/>
      <c r="M77" s="34"/>
      <c r="N77" s="34"/>
      <c r="O77" s="34"/>
      <c r="P77" s="34"/>
      <c r="Q77" s="34"/>
      <c r="R77" s="34"/>
      <c r="S77" s="35"/>
      <c r="T77" s="33"/>
      <c r="U77" s="154" t="str">
        <f>IF(VLOOKUP(Input_table[[#This Row],[ID]],Table3[#All],5)="","",VLOOKUP(Input_table[[#This Row],[ID]],Table3[#All],5))</f>
        <v/>
      </c>
      <c r="V77" s="154" t="str">
        <f>IF(VLOOKUP(Input_table[[#This Row],[ID]],Table3[#All],7)="","",VLOOKUP(Input_table[[#This Row],[ID]],Table3[#All],7))</f>
        <v/>
      </c>
      <c r="W77" s="153" t="str">
        <f>IF(Input_table[[#This Row],[Impact value]]=1,W$2,
IF(Input_table[[#This Row],[Impact value]]=2,W$3,
IF(Input_table[[#This Row],[Impact value]]=3,W$4,
IF(Input_table[[#This Row],[Impact value]]=4,W$5,
IF(Input_table[[#This Row],[Impact value]]=5,W$6,"-")))))</f>
        <v>-</v>
      </c>
      <c r="X77" s="179"/>
      <c r="Y77" s="154" t="str">
        <f>IF(Input_table[[#This Row],[Risk value]]=0,"-",VLOOKUP(Input_table[[#This Row],[Risk value]],Help!$A$191:$B$195,2))</f>
        <v>-</v>
      </c>
      <c r="Z77" s="36">
        <f>IF(Input_table[[#This Row],[Severity]]=T$2,1,
IF(Input_table[[#This Row],[Severity]]=T$3,2,
IF(Input_table[[#This Row],[Severity]]=T$4,3,
IF(Input_table[[#This Row],[Severity]]=T$5,4,
IF(Input_table[[#This Row],[Severity]]=T$6,5,0)))))</f>
        <v>0</v>
      </c>
      <c r="AA77" s="36">
        <f>IF(Input_table[[#This Row],[Coping capacity]]=V$2,1,
IF(Input_table[[#This Row],[Coping capacity]]=V$3,2,
IF(Input_table[[#This Row],[Coping capacity]]=V$4,3,
IF(Input_table[[#This Row],[Coping capacity]]=V$5,4,
IF(Input_table[[#This Row],[Coping capacity]]=V$6,5,0)))))</f>
        <v>0</v>
      </c>
      <c r="AB77" s="36">
        <f>IF(Input_table[[#This Row],[Likelihood]]=S$2,1,
IF(Input_table[[#This Row],[Likelihood]]=S$3,2,
IF(Input_table[[#This Row],[Likelihood]]=S$4,3,
IF(Input_table[[#This Row],[Likelihood]]=S$5,4,
IF(Input_table[[#This Row],[Likelihood]]=S$6,5,0)))))</f>
        <v>0</v>
      </c>
      <c r="AC77" s="36">
        <f>IF(Input_table[[#This Row],[Vulnerability]]=U$2,5,
IF(Input_table[[#This Row],[Vulnerability]]=U$3,4,
IF(Input_table[[#This Row],[Vulnerability]]=U$4,3,
IF(Input_table[[#This Row],[Vulnerability]]=U$5,2,
IF(Input_table[[#This Row],[Vulnerability]]=U$6,1,0)))))</f>
        <v>0</v>
      </c>
      <c r="AD7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7" s="37" t="str">
        <f>IF(Input_table[[#This Row],[Impact value]]=AF$14,IF(Input_table[[#This Row],[likelihood value]]=AF$13,Input_table[[#This Row],[ID2]]&amp;"-",""),"")</f>
        <v/>
      </c>
      <c r="AG77" s="37" t="str">
        <f>IF(Input_table[[#This Row],[Impact value]]=AG$14,IF(Input_table[[#This Row],[likelihood value]]=AG$13,Input_table[[#This Row],[ID2]]&amp;"-",""),"")</f>
        <v/>
      </c>
      <c r="AH77" s="37" t="str">
        <f>IF(Input_table[[#This Row],[Impact value]]=AH$14,IF(Input_table[[#This Row],[likelihood value]]=AH$13,Input_table[[#This Row],[ID2]]&amp;"-",""),"")</f>
        <v/>
      </c>
      <c r="AI77" s="37" t="str">
        <f>IF(Input_table[[#This Row],[Impact value]]=AI$14,IF(Input_table[[#This Row],[likelihood value]]=AI$13,Input_table[[#This Row],[ID2]]&amp;"-",""),"")</f>
        <v/>
      </c>
      <c r="AJ77" s="37" t="str">
        <f>IF(Input_table[[#This Row],[Impact value]]=AJ$14,IF(Input_table[[#This Row],[likelihood value]]=AJ$13,Input_table[[#This Row],[ID2]]&amp;"-",""),"")</f>
        <v/>
      </c>
      <c r="AK77" s="37" t="str">
        <f>IF(Input_table[[#This Row],[Impact value]]=AK$14,IF(Input_table[[#This Row],[likelihood value]]=AK$13,Input_table[[#This Row],[ID2]]&amp;"-",""),"")</f>
        <v/>
      </c>
      <c r="AL77" s="37" t="str">
        <f>IF(Input_table[[#This Row],[Impact value]]=AL$14,IF(Input_table[[#This Row],[likelihood value]]=AL$13,Input_table[[#This Row],[ID2]]&amp;"-",""),"")</f>
        <v/>
      </c>
      <c r="AM77" s="37" t="str">
        <f>IF(Input_table[[#This Row],[Impact value]]=AM$14,IF(Input_table[[#This Row],[likelihood value]]=AM$13,Input_table[[#This Row],[ID2]]&amp;"-",""),"")</f>
        <v/>
      </c>
      <c r="AN77" s="37" t="str">
        <f>IF(Input_table[[#This Row],[Impact value]]=AN$14,IF(Input_table[[#This Row],[likelihood value]]=AN$13,Input_table[[#This Row],[ID2]]&amp;"-",""),"")</f>
        <v/>
      </c>
      <c r="AO77" s="37" t="str">
        <f>IF(Input_table[[#This Row],[Impact value]]=AO$14,IF(Input_table[[#This Row],[likelihood value]]=AO$13,Input_table[[#This Row],[ID2]]&amp;"-",""),"")</f>
        <v/>
      </c>
      <c r="AP77" s="37" t="str">
        <f>IF(Input_table[[#This Row],[Impact value]]=AP$14,IF(Input_table[[#This Row],[likelihood value]]=AP$13,Input_table[[#This Row],[ID2]]&amp;"-",""),"")</f>
        <v/>
      </c>
      <c r="AQ77" s="37" t="str">
        <f>IF(Input_table[[#This Row],[Impact value]]=AQ$14,IF(Input_table[[#This Row],[likelihood value]]=AQ$13,Input_table[[#This Row],[ID2]]&amp;"-",""),"")</f>
        <v/>
      </c>
      <c r="AR77" s="37" t="str">
        <f>IF(Input_table[[#This Row],[Impact value]]=AR$14,IF(Input_table[[#This Row],[likelihood value]]=AR$13,Input_table[[#This Row],[ID2]]&amp;"-",""),"")</f>
        <v/>
      </c>
      <c r="AS77" s="37" t="str">
        <f>IF(Input_table[[#This Row],[Impact value]]=AS$14,IF(Input_table[[#This Row],[likelihood value]]=AS$13,Input_table[[#This Row],[ID2]]&amp;"-",""),"")</f>
        <v/>
      </c>
      <c r="AT77" s="37" t="str">
        <f>IF(Input_table[[#This Row],[Impact value]]=AT$14,IF(Input_table[[#This Row],[likelihood value]]=AT$13,Input_table[[#This Row],[ID2]]&amp;"-",""),"")</f>
        <v/>
      </c>
      <c r="AU77" s="37" t="str">
        <f>IF(Input_table[[#This Row],[Impact value]]=AU$14,IF(Input_table[[#This Row],[likelihood value]]=AU$13,Input_table[[#This Row],[ID2]]&amp;"-",""),"")</f>
        <v/>
      </c>
      <c r="AV77" s="37" t="str">
        <f>IF(Input_table[[#This Row],[Impact value]]=AV$14,IF(Input_table[[#This Row],[likelihood value]]=AV$13,Input_table[[#This Row],[ID2]]&amp;"-",""),"")</f>
        <v/>
      </c>
      <c r="AW77" s="37" t="str">
        <f>IF(Input_table[[#This Row],[Impact value]]=AW$14,IF(Input_table[[#This Row],[likelihood value]]=AW$13,Input_table[[#This Row],[ID2]]&amp;"-",""),"")</f>
        <v/>
      </c>
      <c r="AX77" s="37" t="str">
        <f>IF(Input_table[[#This Row],[Impact value]]=AX$14,IF(Input_table[[#This Row],[likelihood value]]=AX$13,Input_table[[#This Row],[ID2]]&amp;"-",""),"")</f>
        <v/>
      </c>
      <c r="AY77" s="37" t="str">
        <f>IF(Input_table[[#This Row],[Impact value]]=AY$14,IF(Input_table[[#This Row],[likelihood value]]=AY$13,Input_table[[#This Row],[ID2]]&amp;"-",""),"")</f>
        <v/>
      </c>
      <c r="AZ77" s="37" t="str">
        <f>IF(Input_table[[#This Row],[Impact value]]=AZ$14,IF(Input_table[[#This Row],[likelihood value]]=AZ$13,Input_table[[#This Row],[ID2]]&amp;"-",""),"")</f>
        <v/>
      </c>
      <c r="BA77" s="37" t="str">
        <f>IF(Input_table[[#This Row],[Impact value]]=BA$14,IF(Input_table[[#This Row],[likelihood value]]=BA$13,Input_table[[#This Row],[ID2]]&amp;"-",""),"")</f>
        <v/>
      </c>
      <c r="BB77" s="37" t="str">
        <f>IF(Input_table[[#This Row],[Impact value]]=BB$14,IF(Input_table[[#This Row],[likelihood value]]=BB$13,Input_table[[#This Row],[ID2]]&amp;"-",""),"")</f>
        <v/>
      </c>
      <c r="BC77" s="37" t="str">
        <f>IF(Input_table[[#This Row],[Impact value]]=BC$14,IF(Input_table[[#This Row],[likelihood value]]=BC$13,Input_table[[#This Row],[ID2]]&amp;"-",""),"")</f>
        <v/>
      </c>
      <c r="BD77" s="37" t="str">
        <f>IF(Input_table[[#This Row],[Impact value]]=BD$14,IF(Input_table[[#This Row],[likelihood value]]=BD$13,Input_table[[#This Row],[ID2]]&amp;"-",""),"")</f>
        <v/>
      </c>
      <c r="BE77" s="37">
        <f>ROW(Input_table[[#This Row],[hazard]])-15</f>
        <v>62</v>
      </c>
      <c r="BF77" s="37"/>
    </row>
    <row r="78" spans="1:58" s="38" customFormat="1" x14ac:dyDescent="0.45">
      <c r="A78" s="29">
        <f>Input_table[[#This Row],[ID2]]</f>
        <v>63</v>
      </c>
      <c r="B78" s="30"/>
      <c r="C78" s="31"/>
      <c r="D78" s="31"/>
      <c r="E78" s="32"/>
      <c r="F78" s="33"/>
      <c r="G78" s="34"/>
      <c r="H78" s="34"/>
      <c r="I78" s="34"/>
      <c r="J78" s="34"/>
      <c r="K78" s="34"/>
      <c r="L78" s="34"/>
      <c r="M78" s="34"/>
      <c r="N78" s="34"/>
      <c r="O78" s="34"/>
      <c r="P78" s="34"/>
      <c r="Q78" s="34"/>
      <c r="R78" s="34"/>
      <c r="S78" s="35"/>
      <c r="T78" s="33"/>
      <c r="U78" s="154" t="str">
        <f>IF(VLOOKUP(Input_table[[#This Row],[ID]],Table3[#All],5)="","",VLOOKUP(Input_table[[#This Row],[ID]],Table3[#All],5))</f>
        <v/>
      </c>
      <c r="V78" s="154" t="str">
        <f>IF(VLOOKUP(Input_table[[#This Row],[ID]],Table3[#All],7)="","",VLOOKUP(Input_table[[#This Row],[ID]],Table3[#All],7))</f>
        <v/>
      </c>
      <c r="W78" s="153" t="str">
        <f>IF(Input_table[[#This Row],[Impact value]]=1,W$2,
IF(Input_table[[#This Row],[Impact value]]=2,W$3,
IF(Input_table[[#This Row],[Impact value]]=3,W$4,
IF(Input_table[[#This Row],[Impact value]]=4,W$5,
IF(Input_table[[#This Row],[Impact value]]=5,W$6,"-")))))</f>
        <v>-</v>
      </c>
      <c r="X78" s="179"/>
      <c r="Y78" s="154" t="str">
        <f>IF(Input_table[[#This Row],[Risk value]]=0,"-",VLOOKUP(Input_table[[#This Row],[Risk value]],Help!$A$191:$B$195,2))</f>
        <v>-</v>
      </c>
      <c r="Z78" s="36">
        <f>IF(Input_table[[#This Row],[Severity]]=T$2,1,
IF(Input_table[[#This Row],[Severity]]=T$3,2,
IF(Input_table[[#This Row],[Severity]]=T$4,3,
IF(Input_table[[#This Row],[Severity]]=T$5,4,
IF(Input_table[[#This Row],[Severity]]=T$6,5,0)))))</f>
        <v>0</v>
      </c>
      <c r="AA78" s="36">
        <f>IF(Input_table[[#This Row],[Coping capacity]]=V$2,1,
IF(Input_table[[#This Row],[Coping capacity]]=V$3,2,
IF(Input_table[[#This Row],[Coping capacity]]=V$4,3,
IF(Input_table[[#This Row],[Coping capacity]]=V$5,4,
IF(Input_table[[#This Row],[Coping capacity]]=V$6,5,0)))))</f>
        <v>0</v>
      </c>
      <c r="AB78" s="36">
        <f>IF(Input_table[[#This Row],[Likelihood]]=S$2,1,
IF(Input_table[[#This Row],[Likelihood]]=S$3,2,
IF(Input_table[[#This Row],[Likelihood]]=S$4,3,
IF(Input_table[[#This Row],[Likelihood]]=S$5,4,
IF(Input_table[[#This Row],[Likelihood]]=S$6,5,0)))))</f>
        <v>0</v>
      </c>
      <c r="AC78" s="36">
        <f>IF(Input_table[[#This Row],[Vulnerability]]=U$2,5,
IF(Input_table[[#This Row],[Vulnerability]]=U$3,4,
IF(Input_table[[#This Row],[Vulnerability]]=U$4,3,
IF(Input_table[[#This Row],[Vulnerability]]=U$5,2,
IF(Input_table[[#This Row],[Vulnerability]]=U$6,1,0)))))</f>
        <v>0</v>
      </c>
      <c r="AD7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8" s="37" t="str">
        <f>IF(Input_table[[#This Row],[Impact value]]=AF$14,IF(Input_table[[#This Row],[likelihood value]]=AF$13,Input_table[[#This Row],[ID2]]&amp;"-",""),"")</f>
        <v/>
      </c>
      <c r="AG78" s="37" t="str">
        <f>IF(Input_table[[#This Row],[Impact value]]=AG$14,IF(Input_table[[#This Row],[likelihood value]]=AG$13,Input_table[[#This Row],[ID2]]&amp;"-",""),"")</f>
        <v/>
      </c>
      <c r="AH78" s="37" t="str">
        <f>IF(Input_table[[#This Row],[Impact value]]=AH$14,IF(Input_table[[#This Row],[likelihood value]]=AH$13,Input_table[[#This Row],[ID2]]&amp;"-",""),"")</f>
        <v/>
      </c>
      <c r="AI78" s="37" t="str">
        <f>IF(Input_table[[#This Row],[Impact value]]=AI$14,IF(Input_table[[#This Row],[likelihood value]]=AI$13,Input_table[[#This Row],[ID2]]&amp;"-",""),"")</f>
        <v/>
      </c>
      <c r="AJ78" s="37" t="str">
        <f>IF(Input_table[[#This Row],[Impact value]]=AJ$14,IF(Input_table[[#This Row],[likelihood value]]=AJ$13,Input_table[[#This Row],[ID2]]&amp;"-",""),"")</f>
        <v/>
      </c>
      <c r="AK78" s="37" t="str">
        <f>IF(Input_table[[#This Row],[Impact value]]=AK$14,IF(Input_table[[#This Row],[likelihood value]]=AK$13,Input_table[[#This Row],[ID2]]&amp;"-",""),"")</f>
        <v/>
      </c>
      <c r="AL78" s="37" t="str">
        <f>IF(Input_table[[#This Row],[Impact value]]=AL$14,IF(Input_table[[#This Row],[likelihood value]]=AL$13,Input_table[[#This Row],[ID2]]&amp;"-",""),"")</f>
        <v/>
      </c>
      <c r="AM78" s="37" t="str">
        <f>IF(Input_table[[#This Row],[Impact value]]=AM$14,IF(Input_table[[#This Row],[likelihood value]]=AM$13,Input_table[[#This Row],[ID2]]&amp;"-",""),"")</f>
        <v/>
      </c>
      <c r="AN78" s="37" t="str">
        <f>IF(Input_table[[#This Row],[Impact value]]=AN$14,IF(Input_table[[#This Row],[likelihood value]]=AN$13,Input_table[[#This Row],[ID2]]&amp;"-",""),"")</f>
        <v/>
      </c>
      <c r="AO78" s="37" t="str">
        <f>IF(Input_table[[#This Row],[Impact value]]=AO$14,IF(Input_table[[#This Row],[likelihood value]]=AO$13,Input_table[[#This Row],[ID2]]&amp;"-",""),"")</f>
        <v/>
      </c>
      <c r="AP78" s="37" t="str">
        <f>IF(Input_table[[#This Row],[Impact value]]=AP$14,IF(Input_table[[#This Row],[likelihood value]]=AP$13,Input_table[[#This Row],[ID2]]&amp;"-",""),"")</f>
        <v/>
      </c>
      <c r="AQ78" s="37" t="str">
        <f>IF(Input_table[[#This Row],[Impact value]]=AQ$14,IF(Input_table[[#This Row],[likelihood value]]=AQ$13,Input_table[[#This Row],[ID2]]&amp;"-",""),"")</f>
        <v/>
      </c>
      <c r="AR78" s="37" t="str">
        <f>IF(Input_table[[#This Row],[Impact value]]=AR$14,IF(Input_table[[#This Row],[likelihood value]]=AR$13,Input_table[[#This Row],[ID2]]&amp;"-",""),"")</f>
        <v/>
      </c>
      <c r="AS78" s="37" t="str">
        <f>IF(Input_table[[#This Row],[Impact value]]=AS$14,IF(Input_table[[#This Row],[likelihood value]]=AS$13,Input_table[[#This Row],[ID2]]&amp;"-",""),"")</f>
        <v/>
      </c>
      <c r="AT78" s="37" t="str">
        <f>IF(Input_table[[#This Row],[Impact value]]=AT$14,IF(Input_table[[#This Row],[likelihood value]]=AT$13,Input_table[[#This Row],[ID2]]&amp;"-",""),"")</f>
        <v/>
      </c>
      <c r="AU78" s="37" t="str">
        <f>IF(Input_table[[#This Row],[Impact value]]=AU$14,IF(Input_table[[#This Row],[likelihood value]]=AU$13,Input_table[[#This Row],[ID2]]&amp;"-",""),"")</f>
        <v/>
      </c>
      <c r="AV78" s="37" t="str">
        <f>IF(Input_table[[#This Row],[Impact value]]=AV$14,IF(Input_table[[#This Row],[likelihood value]]=AV$13,Input_table[[#This Row],[ID2]]&amp;"-",""),"")</f>
        <v/>
      </c>
      <c r="AW78" s="37" t="str">
        <f>IF(Input_table[[#This Row],[Impact value]]=AW$14,IF(Input_table[[#This Row],[likelihood value]]=AW$13,Input_table[[#This Row],[ID2]]&amp;"-",""),"")</f>
        <v/>
      </c>
      <c r="AX78" s="37" t="str">
        <f>IF(Input_table[[#This Row],[Impact value]]=AX$14,IF(Input_table[[#This Row],[likelihood value]]=AX$13,Input_table[[#This Row],[ID2]]&amp;"-",""),"")</f>
        <v/>
      </c>
      <c r="AY78" s="37" t="str">
        <f>IF(Input_table[[#This Row],[Impact value]]=AY$14,IF(Input_table[[#This Row],[likelihood value]]=AY$13,Input_table[[#This Row],[ID2]]&amp;"-",""),"")</f>
        <v/>
      </c>
      <c r="AZ78" s="37" t="str">
        <f>IF(Input_table[[#This Row],[Impact value]]=AZ$14,IF(Input_table[[#This Row],[likelihood value]]=AZ$13,Input_table[[#This Row],[ID2]]&amp;"-",""),"")</f>
        <v/>
      </c>
      <c r="BA78" s="37" t="str">
        <f>IF(Input_table[[#This Row],[Impact value]]=BA$14,IF(Input_table[[#This Row],[likelihood value]]=BA$13,Input_table[[#This Row],[ID2]]&amp;"-",""),"")</f>
        <v/>
      </c>
      <c r="BB78" s="37" t="str">
        <f>IF(Input_table[[#This Row],[Impact value]]=BB$14,IF(Input_table[[#This Row],[likelihood value]]=BB$13,Input_table[[#This Row],[ID2]]&amp;"-",""),"")</f>
        <v/>
      </c>
      <c r="BC78" s="37" t="str">
        <f>IF(Input_table[[#This Row],[Impact value]]=BC$14,IF(Input_table[[#This Row],[likelihood value]]=BC$13,Input_table[[#This Row],[ID2]]&amp;"-",""),"")</f>
        <v/>
      </c>
      <c r="BD78" s="37" t="str">
        <f>IF(Input_table[[#This Row],[Impact value]]=BD$14,IF(Input_table[[#This Row],[likelihood value]]=BD$13,Input_table[[#This Row],[ID2]]&amp;"-",""),"")</f>
        <v/>
      </c>
      <c r="BE78" s="37">
        <f>ROW(Input_table[[#This Row],[hazard]])-15</f>
        <v>63</v>
      </c>
      <c r="BF78" s="37"/>
    </row>
    <row r="79" spans="1:58" s="38" customFormat="1" x14ac:dyDescent="0.45">
      <c r="A79" s="29">
        <f>Input_table[[#This Row],[ID2]]</f>
        <v>64</v>
      </c>
      <c r="B79" s="30"/>
      <c r="C79" s="31"/>
      <c r="D79" s="31"/>
      <c r="E79" s="32"/>
      <c r="F79" s="33"/>
      <c r="G79" s="34"/>
      <c r="H79" s="34"/>
      <c r="I79" s="34"/>
      <c r="J79" s="34"/>
      <c r="K79" s="34"/>
      <c r="L79" s="34"/>
      <c r="M79" s="34"/>
      <c r="N79" s="34"/>
      <c r="O79" s="34"/>
      <c r="P79" s="34"/>
      <c r="Q79" s="34"/>
      <c r="R79" s="34"/>
      <c r="S79" s="35"/>
      <c r="T79" s="33"/>
      <c r="U79" s="154" t="str">
        <f>IF(VLOOKUP(Input_table[[#This Row],[ID]],Table3[#All],5)="","",VLOOKUP(Input_table[[#This Row],[ID]],Table3[#All],5))</f>
        <v/>
      </c>
      <c r="V79" s="154" t="str">
        <f>IF(VLOOKUP(Input_table[[#This Row],[ID]],Table3[#All],7)="","",VLOOKUP(Input_table[[#This Row],[ID]],Table3[#All],7))</f>
        <v/>
      </c>
      <c r="W79" s="153" t="str">
        <f>IF(Input_table[[#This Row],[Impact value]]=1,W$2,
IF(Input_table[[#This Row],[Impact value]]=2,W$3,
IF(Input_table[[#This Row],[Impact value]]=3,W$4,
IF(Input_table[[#This Row],[Impact value]]=4,W$5,
IF(Input_table[[#This Row],[Impact value]]=5,W$6,"-")))))</f>
        <v>-</v>
      </c>
      <c r="X79" s="179"/>
      <c r="Y79" s="154" t="str">
        <f>IF(Input_table[[#This Row],[Risk value]]=0,"-",VLOOKUP(Input_table[[#This Row],[Risk value]],Help!$A$191:$B$195,2))</f>
        <v>-</v>
      </c>
      <c r="Z79" s="36">
        <f>IF(Input_table[[#This Row],[Severity]]=T$2,1,
IF(Input_table[[#This Row],[Severity]]=T$3,2,
IF(Input_table[[#This Row],[Severity]]=T$4,3,
IF(Input_table[[#This Row],[Severity]]=T$5,4,
IF(Input_table[[#This Row],[Severity]]=T$6,5,0)))))</f>
        <v>0</v>
      </c>
      <c r="AA79" s="36">
        <f>IF(Input_table[[#This Row],[Coping capacity]]=V$2,1,
IF(Input_table[[#This Row],[Coping capacity]]=V$3,2,
IF(Input_table[[#This Row],[Coping capacity]]=V$4,3,
IF(Input_table[[#This Row],[Coping capacity]]=V$5,4,
IF(Input_table[[#This Row],[Coping capacity]]=V$6,5,0)))))</f>
        <v>0</v>
      </c>
      <c r="AB79" s="36">
        <f>IF(Input_table[[#This Row],[Likelihood]]=S$2,1,
IF(Input_table[[#This Row],[Likelihood]]=S$3,2,
IF(Input_table[[#This Row],[Likelihood]]=S$4,3,
IF(Input_table[[#This Row],[Likelihood]]=S$5,4,
IF(Input_table[[#This Row],[Likelihood]]=S$6,5,0)))))</f>
        <v>0</v>
      </c>
      <c r="AC79" s="36">
        <f>IF(Input_table[[#This Row],[Vulnerability]]=U$2,5,
IF(Input_table[[#This Row],[Vulnerability]]=U$3,4,
IF(Input_table[[#This Row],[Vulnerability]]=U$4,3,
IF(Input_table[[#This Row],[Vulnerability]]=U$5,2,
IF(Input_table[[#This Row],[Vulnerability]]=U$6,1,0)))))</f>
        <v>0</v>
      </c>
      <c r="AD7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7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79" s="37" t="str">
        <f>IF(Input_table[[#This Row],[Impact value]]=AF$14,IF(Input_table[[#This Row],[likelihood value]]=AF$13,Input_table[[#This Row],[ID2]]&amp;"-",""),"")</f>
        <v/>
      </c>
      <c r="AG79" s="37" t="str">
        <f>IF(Input_table[[#This Row],[Impact value]]=AG$14,IF(Input_table[[#This Row],[likelihood value]]=AG$13,Input_table[[#This Row],[ID2]]&amp;"-",""),"")</f>
        <v/>
      </c>
      <c r="AH79" s="37" t="str">
        <f>IF(Input_table[[#This Row],[Impact value]]=AH$14,IF(Input_table[[#This Row],[likelihood value]]=AH$13,Input_table[[#This Row],[ID2]]&amp;"-",""),"")</f>
        <v/>
      </c>
      <c r="AI79" s="37" t="str">
        <f>IF(Input_table[[#This Row],[Impact value]]=AI$14,IF(Input_table[[#This Row],[likelihood value]]=AI$13,Input_table[[#This Row],[ID2]]&amp;"-",""),"")</f>
        <v/>
      </c>
      <c r="AJ79" s="37" t="str">
        <f>IF(Input_table[[#This Row],[Impact value]]=AJ$14,IF(Input_table[[#This Row],[likelihood value]]=AJ$13,Input_table[[#This Row],[ID2]]&amp;"-",""),"")</f>
        <v/>
      </c>
      <c r="AK79" s="37" t="str">
        <f>IF(Input_table[[#This Row],[Impact value]]=AK$14,IF(Input_table[[#This Row],[likelihood value]]=AK$13,Input_table[[#This Row],[ID2]]&amp;"-",""),"")</f>
        <v/>
      </c>
      <c r="AL79" s="37" t="str">
        <f>IF(Input_table[[#This Row],[Impact value]]=AL$14,IF(Input_table[[#This Row],[likelihood value]]=AL$13,Input_table[[#This Row],[ID2]]&amp;"-",""),"")</f>
        <v/>
      </c>
      <c r="AM79" s="37" t="str">
        <f>IF(Input_table[[#This Row],[Impact value]]=AM$14,IF(Input_table[[#This Row],[likelihood value]]=AM$13,Input_table[[#This Row],[ID2]]&amp;"-",""),"")</f>
        <v/>
      </c>
      <c r="AN79" s="37" t="str">
        <f>IF(Input_table[[#This Row],[Impact value]]=AN$14,IF(Input_table[[#This Row],[likelihood value]]=AN$13,Input_table[[#This Row],[ID2]]&amp;"-",""),"")</f>
        <v/>
      </c>
      <c r="AO79" s="37" t="str">
        <f>IF(Input_table[[#This Row],[Impact value]]=AO$14,IF(Input_table[[#This Row],[likelihood value]]=AO$13,Input_table[[#This Row],[ID2]]&amp;"-",""),"")</f>
        <v/>
      </c>
      <c r="AP79" s="37" t="str">
        <f>IF(Input_table[[#This Row],[Impact value]]=AP$14,IF(Input_table[[#This Row],[likelihood value]]=AP$13,Input_table[[#This Row],[ID2]]&amp;"-",""),"")</f>
        <v/>
      </c>
      <c r="AQ79" s="37" t="str">
        <f>IF(Input_table[[#This Row],[Impact value]]=AQ$14,IF(Input_table[[#This Row],[likelihood value]]=AQ$13,Input_table[[#This Row],[ID2]]&amp;"-",""),"")</f>
        <v/>
      </c>
      <c r="AR79" s="37" t="str">
        <f>IF(Input_table[[#This Row],[Impact value]]=AR$14,IF(Input_table[[#This Row],[likelihood value]]=AR$13,Input_table[[#This Row],[ID2]]&amp;"-",""),"")</f>
        <v/>
      </c>
      <c r="AS79" s="37" t="str">
        <f>IF(Input_table[[#This Row],[Impact value]]=AS$14,IF(Input_table[[#This Row],[likelihood value]]=AS$13,Input_table[[#This Row],[ID2]]&amp;"-",""),"")</f>
        <v/>
      </c>
      <c r="AT79" s="37" t="str">
        <f>IF(Input_table[[#This Row],[Impact value]]=AT$14,IF(Input_table[[#This Row],[likelihood value]]=AT$13,Input_table[[#This Row],[ID2]]&amp;"-",""),"")</f>
        <v/>
      </c>
      <c r="AU79" s="37" t="str">
        <f>IF(Input_table[[#This Row],[Impact value]]=AU$14,IF(Input_table[[#This Row],[likelihood value]]=AU$13,Input_table[[#This Row],[ID2]]&amp;"-",""),"")</f>
        <v/>
      </c>
      <c r="AV79" s="37" t="str">
        <f>IF(Input_table[[#This Row],[Impact value]]=AV$14,IF(Input_table[[#This Row],[likelihood value]]=AV$13,Input_table[[#This Row],[ID2]]&amp;"-",""),"")</f>
        <v/>
      </c>
      <c r="AW79" s="37" t="str">
        <f>IF(Input_table[[#This Row],[Impact value]]=AW$14,IF(Input_table[[#This Row],[likelihood value]]=AW$13,Input_table[[#This Row],[ID2]]&amp;"-",""),"")</f>
        <v/>
      </c>
      <c r="AX79" s="37" t="str">
        <f>IF(Input_table[[#This Row],[Impact value]]=AX$14,IF(Input_table[[#This Row],[likelihood value]]=AX$13,Input_table[[#This Row],[ID2]]&amp;"-",""),"")</f>
        <v/>
      </c>
      <c r="AY79" s="37" t="str">
        <f>IF(Input_table[[#This Row],[Impact value]]=AY$14,IF(Input_table[[#This Row],[likelihood value]]=AY$13,Input_table[[#This Row],[ID2]]&amp;"-",""),"")</f>
        <v/>
      </c>
      <c r="AZ79" s="37" t="str">
        <f>IF(Input_table[[#This Row],[Impact value]]=AZ$14,IF(Input_table[[#This Row],[likelihood value]]=AZ$13,Input_table[[#This Row],[ID2]]&amp;"-",""),"")</f>
        <v/>
      </c>
      <c r="BA79" s="37" t="str">
        <f>IF(Input_table[[#This Row],[Impact value]]=BA$14,IF(Input_table[[#This Row],[likelihood value]]=BA$13,Input_table[[#This Row],[ID2]]&amp;"-",""),"")</f>
        <v/>
      </c>
      <c r="BB79" s="37" t="str">
        <f>IF(Input_table[[#This Row],[Impact value]]=BB$14,IF(Input_table[[#This Row],[likelihood value]]=BB$13,Input_table[[#This Row],[ID2]]&amp;"-",""),"")</f>
        <v/>
      </c>
      <c r="BC79" s="37" t="str">
        <f>IF(Input_table[[#This Row],[Impact value]]=BC$14,IF(Input_table[[#This Row],[likelihood value]]=BC$13,Input_table[[#This Row],[ID2]]&amp;"-",""),"")</f>
        <v/>
      </c>
      <c r="BD79" s="37" t="str">
        <f>IF(Input_table[[#This Row],[Impact value]]=BD$14,IF(Input_table[[#This Row],[likelihood value]]=BD$13,Input_table[[#This Row],[ID2]]&amp;"-",""),"")</f>
        <v/>
      </c>
      <c r="BE79" s="37">
        <f>ROW(Input_table[[#This Row],[hazard]])-15</f>
        <v>64</v>
      </c>
      <c r="BF79" s="37"/>
    </row>
    <row r="80" spans="1:58" s="38" customFormat="1" x14ac:dyDescent="0.45">
      <c r="A80" s="29">
        <f>Input_table[[#This Row],[ID2]]</f>
        <v>65</v>
      </c>
      <c r="B80" s="30"/>
      <c r="C80" s="31"/>
      <c r="D80" s="31"/>
      <c r="E80" s="32"/>
      <c r="F80" s="33"/>
      <c r="G80" s="34"/>
      <c r="H80" s="34"/>
      <c r="I80" s="34"/>
      <c r="J80" s="34"/>
      <c r="K80" s="34"/>
      <c r="L80" s="34"/>
      <c r="M80" s="34"/>
      <c r="N80" s="34"/>
      <c r="O80" s="34"/>
      <c r="P80" s="34"/>
      <c r="Q80" s="34"/>
      <c r="R80" s="34"/>
      <c r="S80" s="35"/>
      <c r="T80" s="33"/>
      <c r="U80" s="154" t="str">
        <f>IF(VLOOKUP(Input_table[[#This Row],[ID]],Table3[#All],5)="","",VLOOKUP(Input_table[[#This Row],[ID]],Table3[#All],5))</f>
        <v/>
      </c>
      <c r="V80" s="154" t="str">
        <f>IF(VLOOKUP(Input_table[[#This Row],[ID]],Table3[#All],7)="","",VLOOKUP(Input_table[[#This Row],[ID]],Table3[#All],7))</f>
        <v/>
      </c>
      <c r="W80" s="153" t="str">
        <f>IF(Input_table[[#This Row],[Impact value]]=1,W$2,
IF(Input_table[[#This Row],[Impact value]]=2,W$3,
IF(Input_table[[#This Row],[Impact value]]=3,W$4,
IF(Input_table[[#This Row],[Impact value]]=4,W$5,
IF(Input_table[[#This Row],[Impact value]]=5,W$6,"-")))))</f>
        <v>-</v>
      </c>
      <c r="X80" s="179"/>
      <c r="Y80" s="154" t="str">
        <f>IF(Input_table[[#This Row],[Risk value]]=0,"-",VLOOKUP(Input_table[[#This Row],[Risk value]],Help!$A$191:$B$195,2))</f>
        <v>-</v>
      </c>
      <c r="Z80" s="36">
        <f>IF(Input_table[[#This Row],[Severity]]=T$2,1,
IF(Input_table[[#This Row],[Severity]]=T$3,2,
IF(Input_table[[#This Row],[Severity]]=T$4,3,
IF(Input_table[[#This Row],[Severity]]=T$5,4,
IF(Input_table[[#This Row],[Severity]]=T$6,5,0)))))</f>
        <v>0</v>
      </c>
      <c r="AA80" s="36">
        <f>IF(Input_table[[#This Row],[Coping capacity]]=V$2,1,
IF(Input_table[[#This Row],[Coping capacity]]=V$3,2,
IF(Input_table[[#This Row],[Coping capacity]]=V$4,3,
IF(Input_table[[#This Row],[Coping capacity]]=V$5,4,
IF(Input_table[[#This Row],[Coping capacity]]=V$6,5,0)))))</f>
        <v>0</v>
      </c>
      <c r="AB80" s="36">
        <f>IF(Input_table[[#This Row],[Likelihood]]=S$2,1,
IF(Input_table[[#This Row],[Likelihood]]=S$3,2,
IF(Input_table[[#This Row],[Likelihood]]=S$4,3,
IF(Input_table[[#This Row],[Likelihood]]=S$5,4,
IF(Input_table[[#This Row],[Likelihood]]=S$6,5,0)))))</f>
        <v>0</v>
      </c>
      <c r="AC80" s="36">
        <f>IF(Input_table[[#This Row],[Vulnerability]]=U$2,5,
IF(Input_table[[#This Row],[Vulnerability]]=U$3,4,
IF(Input_table[[#This Row],[Vulnerability]]=U$4,3,
IF(Input_table[[#This Row],[Vulnerability]]=U$5,2,
IF(Input_table[[#This Row],[Vulnerability]]=U$6,1,0)))))</f>
        <v>0</v>
      </c>
      <c r="AD8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0" s="37" t="str">
        <f>IF(Input_table[[#This Row],[Impact value]]=AF$14,IF(Input_table[[#This Row],[likelihood value]]=AF$13,Input_table[[#This Row],[ID2]]&amp;"-",""),"")</f>
        <v/>
      </c>
      <c r="AG80" s="37" t="str">
        <f>IF(Input_table[[#This Row],[Impact value]]=AG$14,IF(Input_table[[#This Row],[likelihood value]]=AG$13,Input_table[[#This Row],[ID2]]&amp;"-",""),"")</f>
        <v/>
      </c>
      <c r="AH80" s="37" t="str">
        <f>IF(Input_table[[#This Row],[Impact value]]=AH$14,IF(Input_table[[#This Row],[likelihood value]]=AH$13,Input_table[[#This Row],[ID2]]&amp;"-",""),"")</f>
        <v/>
      </c>
      <c r="AI80" s="37" t="str">
        <f>IF(Input_table[[#This Row],[Impact value]]=AI$14,IF(Input_table[[#This Row],[likelihood value]]=AI$13,Input_table[[#This Row],[ID2]]&amp;"-",""),"")</f>
        <v/>
      </c>
      <c r="AJ80" s="37" t="str">
        <f>IF(Input_table[[#This Row],[Impact value]]=AJ$14,IF(Input_table[[#This Row],[likelihood value]]=AJ$13,Input_table[[#This Row],[ID2]]&amp;"-",""),"")</f>
        <v/>
      </c>
      <c r="AK80" s="37" t="str">
        <f>IF(Input_table[[#This Row],[Impact value]]=AK$14,IF(Input_table[[#This Row],[likelihood value]]=AK$13,Input_table[[#This Row],[ID2]]&amp;"-",""),"")</f>
        <v/>
      </c>
      <c r="AL80" s="37" t="str">
        <f>IF(Input_table[[#This Row],[Impact value]]=AL$14,IF(Input_table[[#This Row],[likelihood value]]=AL$13,Input_table[[#This Row],[ID2]]&amp;"-",""),"")</f>
        <v/>
      </c>
      <c r="AM80" s="37" t="str">
        <f>IF(Input_table[[#This Row],[Impact value]]=AM$14,IF(Input_table[[#This Row],[likelihood value]]=AM$13,Input_table[[#This Row],[ID2]]&amp;"-",""),"")</f>
        <v/>
      </c>
      <c r="AN80" s="37" t="str">
        <f>IF(Input_table[[#This Row],[Impact value]]=AN$14,IF(Input_table[[#This Row],[likelihood value]]=AN$13,Input_table[[#This Row],[ID2]]&amp;"-",""),"")</f>
        <v/>
      </c>
      <c r="AO80" s="37" t="str">
        <f>IF(Input_table[[#This Row],[Impact value]]=AO$14,IF(Input_table[[#This Row],[likelihood value]]=AO$13,Input_table[[#This Row],[ID2]]&amp;"-",""),"")</f>
        <v/>
      </c>
      <c r="AP80" s="37" t="str">
        <f>IF(Input_table[[#This Row],[Impact value]]=AP$14,IF(Input_table[[#This Row],[likelihood value]]=AP$13,Input_table[[#This Row],[ID2]]&amp;"-",""),"")</f>
        <v/>
      </c>
      <c r="AQ80" s="37" t="str">
        <f>IF(Input_table[[#This Row],[Impact value]]=AQ$14,IF(Input_table[[#This Row],[likelihood value]]=AQ$13,Input_table[[#This Row],[ID2]]&amp;"-",""),"")</f>
        <v/>
      </c>
      <c r="AR80" s="37" t="str">
        <f>IF(Input_table[[#This Row],[Impact value]]=AR$14,IF(Input_table[[#This Row],[likelihood value]]=AR$13,Input_table[[#This Row],[ID2]]&amp;"-",""),"")</f>
        <v/>
      </c>
      <c r="AS80" s="37" t="str">
        <f>IF(Input_table[[#This Row],[Impact value]]=AS$14,IF(Input_table[[#This Row],[likelihood value]]=AS$13,Input_table[[#This Row],[ID2]]&amp;"-",""),"")</f>
        <v/>
      </c>
      <c r="AT80" s="37" t="str">
        <f>IF(Input_table[[#This Row],[Impact value]]=AT$14,IF(Input_table[[#This Row],[likelihood value]]=AT$13,Input_table[[#This Row],[ID2]]&amp;"-",""),"")</f>
        <v/>
      </c>
      <c r="AU80" s="37" t="str">
        <f>IF(Input_table[[#This Row],[Impact value]]=AU$14,IF(Input_table[[#This Row],[likelihood value]]=AU$13,Input_table[[#This Row],[ID2]]&amp;"-",""),"")</f>
        <v/>
      </c>
      <c r="AV80" s="37" t="str">
        <f>IF(Input_table[[#This Row],[Impact value]]=AV$14,IF(Input_table[[#This Row],[likelihood value]]=AV$13,Input_table[[#This Row],[ID2]]&amp;"-",""),"")</f>
        <v/>
      </c>
      <c r="AW80" s="37" t="str">
        <f>IF(Input_table[[#This Row],[Impact value]]=AW$14,IF(Input_table[[#This Row],[likelihood value]]=AW$13,Input_table[[#This Row],[ID2]]&amp;"-",""),"")</f>
        <v/>
      </c>
      <c r="AX80" s="37" t="str">
        <f>IF(Input_table[[#This Row],[Impact value]]=AX$14,IF(Input_table[[#This Row],[likelihood value]]=AX$13,Input_table[[#This Row],[ID2]]&amp;"-",""),"")</f>
        <v/>
      </c>
      <c r="AY80" s="37" t="str">
        <f>IF(Input_table[[#This Row],[Impact value]]=AY$14,IF(Input_table[[#This Row],[likelihood value]]=AY$13,Input_table[[#This Row],[ID2]]&amp;"-",""),"")</f>
        <v/>
      </c>
      <c r="AZ80" s="37" t="str">
        <f>IF(Input_table[[#This Row],[Impact value]]=AZ$14,IF(Input_table[[#This Row],[likelihood value]]=AZ$13,Input_table[[#This Row],[ID2]]&amp;"-",""),"")</f>
        <v/>
      </c>
      <c r="BA80" s="37" t="str">
        <f>IF(Input_table[[#This Row],[Impact value]]=BA$14,IF(Input_table[[#This Row],[likelihood value]]=BA$13,Input_table[[#This Row],[ID2]]&amp;"-",""),"")</f>
        <v/>
      </c>
      <c r="BB80" s="37" t="str">
        <f>IF(Input_table[[#This Row],[Impact value]]=BB$14,IF(Input_table[[#This Row],[likelihood value]]=BB$13,Input_table[[#This Row],[ID2]]&amp;"-",""),"")</f>
        <v/>
      </c>
      <c r="BC80" s="37" t="str">
        <f>IF(Input_table[[#This Row],[Impact value]]=BC$14,IF(Input_table[[#This Row],[likelihood value]]=BC$13,Input_table[[#This Row],[ID2]]&amp;"-",""),"")</f>
        <v/>
      </c>
      <c r="BD80" s="37" t="str">
        <f>IF(Input_table[[#This Row],[Impact value]]=BD$14,IF(Input_table[[#This Row],[likelihood value]]=BD$13,Input_table[[#This Row],[ID2]]&amp;"-",""),"")</f>
        <v/>
      </c>
      <c r="BE80" s="37">
        <f>ROW(Input_table[[#This Row],[hazard]])-15</f>
        <v>65</v>
      </c>
      <c r="BF80" s="37"/>
    </row>
    <row r="81" spans="1:58" s="38" customFormat="1" x14ac:dyDescent="0.45">
      <c r="A81" s="29">
        <f>Input_table[[#This Row],[ID2]]</f>
        <v>66</v>
      </c>
      <c r="B81" s="30"/>
      <c r="C81" s="31"/>
      <c r="D81" s="31"/>
      <c r="E81" s="32"/>
      <c r="F81" s="33"/>
      <c r="G81" s="34"/>
      <c r="H81" s="34"/>
      <c r="I81" s="34"/>
      <c r="J81" s="34"/>
      <c r="K81" s="34"/>
      <c r="L81" s="34"/>
      <c r="M81" s="34"/>
      <c r="N81" s="34"/>
      <c r="O81" s="34"/>
      <c r="P81" s="34"/>
      <c r="Q81" s="34"/>
      <c r="R81" s="34"/>
      <c r="S81" s="35"/>
      <c r="T81" s="33"/>
      <c r="U81" s="154" t="str">
        <f>IF(VLOOKUP(Input_table[[#This Row],[ID]],Table3[#All],5)="","",VLOOKUP(Input_table[[#This Row],[ID]],Table3[#All],5))</f>
        <v/>
      </c>
      <c r="V81" s="154" t="str">
        <f>IF(VLOOKUP(Input_table[[#This Row],[ID]],Table3[#All],7)="","",VLOOKUP(Input_table[[#This Row],[ID]],Table3[#All],7))</f>
        <v/>
      </c>
      <c r="W81" s="153" t="str">
        <f>IF(Input_table[[#This Row],[Impact value]]=1,W$2,
IF(Input_table[[#This Row],[Impact value]]=2,W$3,
IF(Input_table[[#This Row],[Impact value]]=3,W$4,
IF(Input_table[[#This Row],[Impact value]]=4,W$5,
IF(Input_table[[#This Row],[Impact value]]=5,W$6,"-")))))</f>
        <v>-</v>
      </c>
      <c r="X81" s="179"/>
      <c r="Y81" s="154" t="str">
        <f>IF(Input_table[[#This Row],[Risk value]]=0,"-",VLOOKUP(Input_table[[#This Row],[Risk value]],Help!$A$191:$B$195,2))</f>
        <v>-</v>
      </c>
      <c r="Z81" s="36">
        <f>IF(Input_table[[#This Row],[Severity]]=T$2,1,
IF(Input_table[[#This Row],[Severity]]=T$3,2,
IF(Input_table[[#This Row],[Severity]]=T$4,3,
IF(Input_table[[#This Row],[Severity]]=T$5,4,
IF(Input_table[[#This Row],[Severity]]=T$6,5,0)))))</f>
        <v>0</v>
      </c>
      <c r="AA81" s="36">
        <f>IF(Input_table[[#This Row],[Coping capacity]]=V$2,1,
IF(Input_table[[#This Row],[Coping capacity]]=V$3,2,
IF(Input_table[[#This Row],[Coping capacity]]=V$4,3,
IF(Input_table[[#This Row],[Coping capacity]]=V$5,4,
IF(Input_table[[#This Row],[Coping capacity]]=V$6,5,0)))))</f>
        <v>0</v>
      </c>
      <c r="AB81" s="36">
        <f>IF(Input_table[[#This Row],[Likelihood]]=S$2,1,
IF(Input_table[[#This Row],[Likelihood]]=S$3,2,
IF(Input_table[[#This Row],[Likelihood]]=S$4,3,
IF(Input_table[[#This Row],[Likelihood]]=S$5,4,
IF(Input_table[[#This Row],[Likelihood]]=S$6,5,0)))))</f>
        <v>0</v>
      </c>
      <c r="AC81" s="36">
        <f>IF(Input_table[[#This Row],[Vulnerability]]=U$2,5,
IF(Input_table[[#This Row],[Vulnerability]]=U$3,4,
IF(Input_table[[#This Row],[Vulnerability]]=U$4,3,
IF(Input_table[[#This Row],[Vulnerability]]=U$5,2,
IF(Input_table[[#This Row],[Vulnerability]]=U$6,1,0)))))</f>
        <v>0</v>
      </c>
      <c r="AD8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1" s="37" t="str">
        <f>IF(Input_table[[#This Row],[Impact value]]=AF$14,IF(Input_table[[#This Row],[likelihood value]]=AF$13,Input_table[[#This Row],[ID2]]&amp;"-",""),"")</f>
        <v/>
      </c>
      <c r="AG81" s="37" t="str">
        <f>IF(Input_table[[#This Row],[Impact value]]=AG$14,IF(Input_table[[#This Row],[likelihood value]]=AG$13,Input_table[[#This Row],[ID2]]&amp;"-",""),"")</f>
        <v/>
      </c>
      <c r="AH81" s="37" t="str">
        <f>IF(Input_table[[#This Row],[Impact value]]=AH$14,IF(Input_table[[#This Row],[likelihood value]]=AH$13,Input_table[[#This Row],[ID2]]&amp;"-",""),"")</f>
        <v/>
      </c>
      <c r="AI81" s="37" t="str">
        <f>IF(Input_table[[#This Row],[Impact value]]=AI$14,IF(Input_table[[#This Row],[likelihood value]]=AI$13,Input_table[[#This Row],[ID2]]&amp;"-",""),"")</f>
        <v/>
      </c>
      <c r="AJ81" s="37" t="str">
        <f>IF(Input_table[[#This Row],[Impact value]]=AJ$14,IF(Input_table[[#This Row],[likelihood value]]=AJ$13,Input_table[[#This Row],[ID2]]&amp;"-",""),"")</f>
        <v/>
      </c>
      <c r="AK81" s="37" t="str">
        <f>IF(Input_table[[#This Row],[Impact value]]=AK$14,IF(Input_table[[#This Row],[likelihood value]]=AK$13,Input_table[[#This Row],[ID2]]&amp;"-",""),"")</f>
        <v/>
      </c>
      <c r="AL81" s="37" t="str">
        <f>IF(Input_table[[#This Row],[Impact value]]=AL$14,IF(Input_table[[#This Row],[likelihood value]]=AL$13,Input_table[[#This Row],[ID2]]&amp;"-",""),"")</f>
        <v/>
      </c>
      <c r="AM81" s="37" t="str">
        <f>IF(Input_table[[#This Row],[Impact value]]=AM$14,IF(Input_table[[#This Row],[likelihood value]]=AM$13,Input_table[[#This Row],[ID2]]&amp;"-",""),"")</f>
        <v/>
      </c>
      <c r="AN81" s="37" t="str">
        <f>IF(Input_table[[#This Row],[Impact value]]=AN$14,IF(Input_table[[#This Row],[likelihood value]]=AN$13,Input_table[[#This Row],[ID2]]&amp;"-",""),"")</f>
        <v/>
      </c>
      <c r="AO81" s="37" t="str">
        <f>IF(Input_table[[#This Row],[Impact value]]=AO$14,IF(Input_table[[#This Row],[likelihood value]]=AO$13,Input_table[[#This Row],[ID2]]&amp;"-",""),"")</f>
        <v/>
      </c>
      <c r="AP81" s="37" t="str">
        <f>IF(Input_table[[#This Row],[Impact value]]=AP$14,IF(Input_table[[#This Row],[likelihood value]]=AP$13,Input_table[[#This Row],[ID2]]&amp;"-",""),"")</f>
        <v/>
      </c>
      <c r="AQ81" s="37" t="str">
        <f>IF(Input_table[[#This Row],[Impact value]]=AQ$14,IF(Input_table[[#This Row],[likelihood value]]=AQ$13,Input_table[[#This Row],[ID2]]&amp;"-",""),"")</f>
        <v/>
      </c>
      <c r="AR81" s="37" t="str">
        <f>IF(Input_table[[#This Row],[Impact value]]=AR$14,IF(Input_table[[#This Row],[likelihood value]]=AR$13,Input_table[[#This Row],[ID2]]&amp;"-",""),"")</f>
        <v/>
      </c>
      <c r="AS81" s="37" t="str">
        <f>IF(Input_table[[#This Row],[Impact value]]=AS$14,IF(Input_table[[#This Row],[likelihood value]]=AS$13,Input_table[[#This Row],[ID2]]&amp;"-",""),"")</f>
        <v/>
      </c>
      <c r="AT81" s="37" t="str">
        <f>IF(Input_table[[#This Row],[Impact value]]=AT$14,IF(Input_table[[#This Row],[likelihood value]]=AT$13,Input_table[[#This Row],[ID2]]&amp;"-",""),"")</f>
        <v/>
      </c>
      <c r="AU81" s="37" t="str">
        <f>IF(Input_table[[#This Row],[Impact value]]=AU$14,IF(Input_table[[#This Row],[likelihood value]]=AU$13,Input_table[[#This Row],[ID2]]&amp;"-",""),"")</f>
        <v/>
      </c>
      <c r="AV81" s="37" t="str">
        <f>IF(Input_table[[#This Row],[Impact value]]=AV$14,IF(Input_table[[#This Row],[likelihood value]]=AV$13,Input_table[[#This Row],[ID2]]&amp;"-",""),"")</f>
        <v/>
      </c>
      <c r="AW81" s="37" t="str">
        <f>IF(Input_table[[#This Row],[Impact value]]=AW$14,IF(Input_table[[#This Row],[likelihood value]]=AW$13,Input_table[[#This Row],[ID2]]&amp;"-",""),"")</f>
        <v/>
      </c>
      <c r="AX81" s="37" t="str">
        <f>IF(Input_table[[#This Row],[Impact value]]=AX$14,IF(Input_table[[#This Row],[likelihood value]]=AX$13,Input_table[[#This Row],[ID2]]&amp;"-",""),"")</f>
        <v/>
      </c>
      <c r="AY81" s="37" t="str">
        <f>IF(Input_table[[#This Row],[Impact value]]=AY$14,IF(Input_table[[#This Row],[likelihood value]]=AY$13,Input_table[[#This Row],[ID2]]&amp;"-",""),"")</f>
        <v/>
      </c>
      <c r="AZ81" s="37" t="str">
        <f>IF(Input_table[[#This Row],[Impact value]]=AZ$14,IF(Input_table[[#This Row],[likelihood value]]=AZ$13,Input_table[[#This Row],[ID2]]&amp;"-",""),"")</f>
        <v/>
      </c>
      <c r="BA81" s="37" t="str">
        <f>IF(Input_table[[#This Row],[Impact value]]=BA$14,IF(Input_table[[#This Row],[likelihood value]]=BA$13,Input_table[[#This Row],[ID2]]&amp;"-",""),"")</f>
        <v/>
      </c>
      <c r="BB81" s="37" t="str">
        <f>IF(Input_table[[#This Row],[Impact value]]=BB$14,IF(Input_table[[#This Row],[likelihood value]]=BB$13,Input_table[[#This Row],[ID2]]&amp;"-",""),"")</f>
        <v/>
      </c>
      <c r="BC81" s="37" t="str">
        <f>IF(Input_table[[#This Row],[Impact value]]=BC$14,IF(Input_table[[#This Row],[likelihood value]]=BC$13,Input_table[[#This Row],[ID2]]&amp;"-",""),"")</f>
        <v/>
      </c>
      <c r="BD81" s="37" t="str">
        <f>IF(Input_table[[#This Row],[Impact value]]=BD$14,IF(Input_table[[#This Row],[likelihood value]]=BD$13,Input_table[[#This Row],[ID2]]&amp;"-",""),"")</f>
        <v/>
      </c>
      <c r="BE81" s="37">
        <f>ROW(Input_table[[#This Row],[hazard]])-15</f>
        <v>66</v>
      </c>
      <c r="BF81" s="37"/>
    </row>
    <row r="82" spans="1:58" s="38" customFormat="1" x14ac:dyDescent="0.45">
      <c r="A82" s="29">
        <f>Input_table[[#This Row],[ID2]]</f>
        <v>67</v>
      </c>
      <c r="B82" s="30"/>
      <c r="C82" s="31"/>
      <c r="D82" s="31"/>
      <c r="E82" s="32"/>
      <c r="F82" s="33"/>
      <c r="G82" s="34"/>
      <c r="H82" s="34"/>
      <c r="I82" s="34"/>
      <c r="J82" s="34"/>
      <c r="K82" s="34"/>
      <c r="L82" s="34"/>
      <c r="M82" s="34"/>
      <c r="N82" s="34"/>
      <c r="O82" s="34"/>
      <c r="P82" s="34"/>
      <c r="Q82" s="34"/>
      <c r="R82" s="34"/>
      <c r="S82" s="35"/>
      <c r="T82" s="33"/>
      <c r="U82" s="154" t="str">
        <f>IF(VLOOKUP(Input_table[[#This Row],[ID]],Table3[#All],5)="","",VLOOKUP(Input_table[[#This Row],[ID]],Table3[#All],5))</f>
        <v/>
      </c>
      <c r="V82" s="154" t="str">
        <f>IF(VLOOKUP(Input_table[[#This Row],[ID]],Table3[#All],7)="","",VLOOKUP(Input_table[[#This Row],[ID]],Table3[#All],7))</f>
        <v/>
      </c>
      <c r="W82" s="153" t="str">
        <f>IF(Input_table[[#This Row],[Impact value]]=1,W$2,
IF(Input_table[[#This Row],[Impact value]]=2,W$3,
IF(Input_table[[#This Row],[Impact value]]=3,W$4,
IF(Input_table[[#This Row],[Impact value]]=4,W$5,
IF(Input_table[[#This Row],[Impact value]]=5,W$6,"-")))))</f>
        <v>-</v>
      </c>
      <c r="X82" s="179"/>
      <c r="Y82" s="154" t="str">
        <f>IF(Input_table[[#This Row],[Risk value]]=0,"-",VLOOKUP(Input_table[[#This Row],[Risk value]],Help!$A$191:$B$195,2))</f>
        <v>-</v>
      </c>
      <c r="Z82" s="36">
        <f>IF(Input_table[[#This Row],[Severity]]=T$2,1,
IF(Input_table[[#This Row],[Severity]]=T$3,2,
IF(Input_table[[#This Row],[Severity]]=T$4,3,
IF(Input_table[[#This Row],[Severity]]=T$5,4,
IF(Input_table[[#This Row],[Severity]]=T$6,5,0)))))</f>
        <v>0</v>
      </c>
      <c r="AA82" s="36">
        <f>IF(Input_table[[#This Row],[Coping capacity]]=V$2,1,
IF(Input_table[[#This Row],[Coping capacity]]=V$3,2,
IF(Input_table[[#This Row],[Coping capacity]]=V$4,3,
IF(Input_table[[#This Row],[Coping capacity]]=V$5,4,
IF(Input_table[[#This Row],[Coping capacity]]=V$6,5,0)))))</f>
        <v>0</v>
      </c>
      <c r="AB82" s="36">
        <f>IF(Input_table[[#This Row],[Likelihood]]=S$2,1,
IF(Input_table[[#This Row],[Likelihood]]=S$3,2,
IF(Input_table[[#This Row],[Likelihood]]=S$4,3,
IF(Input_table[[#This Row],[Likelihood]]=S$5,4,
IF(Input_table[[#This Row],[Likelihood]]=S$6,5,0)))))</f>
        <v>0</v>
      </c>
      <c r="AC82" s="36">
        <f>IF(Input_table[[#This Row],[Vulnerability]]=U$2,5,
IF(Input_table[[#This Row],[Vulnerability]]=U$3,4,
IF(Input_table[[#This Row],[Vulnerability]]=U$4,3,
IF(Input_table[[#This Row],[Vulnerability]]=U$5,2,
IF(Input_table[[#This Row],[Vulnerability]]=U$6,1,0)))))</f>
        <v>0</v>
      </c>
      <c r="AD8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2" s="37" t="str">
        <f>IF(Input_table[[#This Row],[Impact value]]=AF$14,IF(Input_table[[#This Row],[likelihood value]]=AF$13,Input_table[[#This Row],[ID2]]&amp;"-",""),"")</f>
        <v/>
      </c>
      <c r="AG82" s="37" t="str">
        <f>IF(Input_table[[#This Row],[Impact value]]=AG$14,IF(Input_table[[#This Row],[likelihood value]]=AG$13,Input_table[[#This Row],[ID2]]&amp;"-",""),"")</f>
        <v/>
      </c>
      <c r="AH82" s="37" t="str">
        <f>IF(Input_table[[#This Row],[Impact value]]=AH$14,IF(Input_table[[#This Row],[likelihood value]]=AH$13,Input_table[[#This Row],[ID2]]&amp;"-",""),"")</f>
        <v/>
      </c>
      <c r="AI82" s="37" t="str">
        <f>IF(Input_table[[#This Row],[Impact value]]=AI$14,IF(Input_table[[#This Row],[likelihood value]]=AI$13,Input_table[[#This Row],[ID2]]&amp;"-",""),"")</f>
        <v/>
      </c>
      <c r="AJ82" s="37" t="str">
        <f>IF(Input_table[[#This Row],[Impact value]]=AJ$14,IF(Input_table[[#This Row],[likelihood value]]=AJ$13,Input_table[[#This Row],[ID2]]&amp;"-",""),"")</f>
        <v/>
      </c>
      <c r="AK82" s="37" t="str">
        <f>IF(Input_table[[#This Row],[Impact value]]=AK$14,IF(Input_table[[#This Row],[likelihood value]]=AK$13,Input_table[[#This Row],[ID2]]&amp;"-",""),"")</f>
        <v/>
      </c>
      <c r="AL82" s="37" t="str">
        <f>IF(Input_table[[#This Row],[Impact value]]=AL$14,IF(Input_table[[#This Row],[likelihood value]]=AL$13,Input_table[[#This Row],[ID2]]&amp;"-",""),"")</f>
        <v/>
      </c>
      <c r="AM82" s="37" t="str">
        <f>IF(Input_table[[#This Row],[Impact value]]=AM$14,IF(Input_table[[#This Row],[likelihood value]]=AM$13,Input_table[[#This Row],[ID2]]&amp;"-",""),"")</f>
        <v/>
      </c>
      <c r="AN82" s="37" t="str">
        <f>IF(Input_table[[#This Row],[Impact value]]=AN$14,IF(Input_table[[#This Row],[likelihood value]]=AN$13,Input_table[[#This Row],[ID2]]&amp;"-",""),"")</f>
        <v/>
      </c>
      <c r="AO82" s="37" t="str">
        <f>IF(Input_table[[#This Row],[Impact value]]=AO$14,IF(Input_table[[#This Row],[likelihood value]]=AO$13,Input_table[[#This Row],[ID2]]&amp;"-",""),"")</f>
        <v/>
      </c>
      <c r="AP82" s="37" t="str">
        <f>IF(Input_table[[#This Row],[Impact value]]=AP$14,IF(Input_table[[#This Row],[likelihood value]]=AP$13,Input_table[[#This Row],[ID2]]&amp;"-",""),"")</f>
        <v/>
      </c>
      <c r="AQ82" s="37" t="str">
        <f>IF(Input_table[[#This Row],[Impact value]]=AQ$14,IF(Input_table[[#This Row],[likelihood value]]=AQ$13,Input_table[[#This Row],[ID2]]&amp;"-",""),"")</f>
        <v/>
      </c>
      <c r="AR82" s="37" t="str">
        <f>IF(Input_table[[#This Row],[Impact value]]=AR$14,IF(Input_table[[#This Row],[likelihood value]]=AR$13,Input_table[[#This Row],[ID2]]&amp;"-",""),"")</f>
        <v/>
      </c>
      <c r="AS82" s="37" t="str">
        <f>IF(Input_table[[#This Row],[Impact value]]=AS$14,IF(Input_table[[#This Row],[likelihood value]]=AS$13,Input_table[[#This Row],[ID2]]&amp;"-",""),"")</f>
        <v/>
      </c>
      <c r="AT82" s="37" t="str">
        <f>IF(Input_table[[#This Row],[Impact value]]=AT$14,IF(Input_table[[#This Row],[likelihood value]]=AT$13,Input_table[[#This Row],[ID2]]&amp;"-",""),"")</f>
        <v/>
      </c>
      <c r="AU82" s="37" t="str">
        <f>IF(Input_table[[#This Row],[Impact value]]=AU$14,IF(Input_table[[#This Row],[likelihood value]]=AU$13,Input_table[[#This Row],[ID2]]&amp;"-",""),"")</f>
        <v/>
      </c>
      <c r="AV82" s="37" t="str">
        <f>IF(Input_table[[#This Row],[Impact value]]=AV$14,IF(Input_table[[#This Row],[likelihood value]]=AV$13,Input_table[[#This Row],[ID2]]&amp;"-",""),"")</f>
        <v/>
      </c>
      <c r="AW82" s="37" t="str">
        <f>IF(Input_table[[#This Row],[Impact value]]=AW$14,IF(Input_table[[#This Row],[likelihood value]]=AW$13,Input_table[[#This Row],[ID2]]&amp;"-",""),"")</f>
        <v/>
      </c>
      <c r="AX82" s="37" t="str">
        <f>IF(Input_table[[#This Row],[Impact value]]=AX$14,IF(Input_table[[#This Row],[likelihood value]]=AX$13,Input_table[[#This Row],[ID2]]&amp;"-",""),"")</f>
        <v/>
      </c>
      <c r="AY82" s="37" t="str">
        <f>IF(Input_table[[#This Row],[Impact value]]=AY$14,IF(Input_table[[#This Row],[likelihood value]]=AY$13,Input_table[[#This Row],[ID2]]&amp;"-",""),"")</f>
        <v/>
      </c>
      <c r="AZ82" s="37" t="str">
        <f>IF(Input_table[[#This Row],[Impact value]]=AZ$14,IF(Input_table[[#This Row],[likelihood value]]=AZ$13,Input_table[[#This Row],[ID2]]&amp;"-",""),"")</f>
        <v/>
      </c>
      <c r="BA82" s="37" t="str">
        <f>IF(Input_table[[#This Row],[Impact value]]=BA$14,IF(Input_table[[#This Row],[likelihood value]]=BA$13,Input_table[[#This Row],[ID2]]&amp;"-",""),"")</f>
        <v/>
      </c>
      <c r="BB82" s="37" t="str">
        <f>IF(Input_table[[#This Row],[Impact value]]=BB$14,IF(Input_table[[#This Row],[likelihood value]]=BB$13,Input_table[[#This Row],[ID2]]&amp;"-",""),"")</f>
        <v/>
      </c>
      <c r="BC82" s="37" t="str">
        <f>IF(Input_table[[#This Row],[Impact value]]=BC$14,IF(Input_table[[#This Row],[likelihood value]]=BC$13,Input_table[[#This Row],[ID2]]&amp;"-",""),"")</f>
        <v/>
      </c>
      <c r="BD82" s="37" t="str">
        <f>IF(Input_table[[#This Row],[Impact value]]=BD$14,IF(Input_table[[#This Row],[likelihood value]]=BD$13,Input_table[[#This Row],[ID2]]&amp;"-",""),"")</f>
        <v/>
      </c>
      <c r="BE82" s="37">
        <f>ROW(Input_table[[#This Row],[hazard]])-15</f>
        <v>67</v>
      </c>
      <c r="BF82" s="37"/>
    </row>
    <row r="83" spans="1:58" s="38" customFormat="1" x14ac:dyDescent="0.45">
      <c r="A83" s="29">
        <f>Input_table[[#This Row],[ID2]]</f>
        <v>68</v>
      </c>
      <c r="B83" s="30"/>
      <c r="C83" s="31"/>
      <c r="D83" s="31"/>
      <c r="E83" s="32"/>
      <c r="F83" s="33"/>
      <c r="G83" s="34"/>
      <c r="H83" s="34"/>
      <c r="I83" s="34"/>
      <c r="J83" s="34"/>
      <c r="K83" s="34"/>
      <c r="L83" s="34"/>
      <c r="M83" s="34"/>
      <c r="N83" s="34"/>
      <c r="O83" s="34"/>
      <c r="P83" s="34"/>
      <c r="Q83" s="34"/>
      <c r="R83" s="34"/>
      <c r="S83" s="35"/>
      <c r="T83" s="33"/>
      <c r="U83" s="154" t="str">
        <f>IF(VLOOKUP(Input_table[[#This Row],[ID]],Table3[#All],5)="","",VLOOKUP(Input_table[[#This Row],[ID]],Table3[#All],5))</f>
        <v/>
      </c>
      <c r="V83" s="154" t="str">
        <f>IF(VLOOKUP(Input_table[[#This Row],[ID]],Table3[#All],7)="","",VLOOKUP(Input_table[[#This Row],[ID]],Table3[#All],7))</f>
        <v/>
      </c>
      <c r="W83" s="153" t="str">
        <f>IF(Input_table[[#This Row],[Impact value]]=1,W$2,
IF(Input_table[[#This Row],[Impact value]]=2,W$3,
IF(Input_table[[#This Row],[Impact value]]=3,W$4,
IF(Input_table[[#This Row],[Impact value]]=4,W$5,
IF(Input_table[[#This Row],[Impact value]]=5,W$6,"-")))))</f>
        <v>-</v>
      </c>
      <c r="X83" s="179"/>
      <c r="Y83" s="154" t="str">
        <f>IF(Input_table[[#This Row],[Risk value]]=0,"-",VLOOKUP(Input_table[[#This Row],[Risk value]],Help!$A$191:$B$195,2))</f>
        <v>-</v>
      </c>
      <c r="Z83" s="36">
        <f>IF(Input_table[[#This Row],[Severity]]=T$2,1,
IF(Input_table[[#This Row],[Severity]]=T$3,2,
IF(Input_table[[#This Row],[Severity]]=T$4,3,
IF(Input_table[[#This Row],[Severity]]=T$5,4,
IF(Input_table[[#This Row],[Severity]]=T$6,5,0)))))</f>
        <v>0</v>
      </c>
      <c r="AA83" s="36">
        <f>IF(Input_table[[#This Row],[Coping capacity]]=V$2,1,
IF(Input_table[[#This Row],[Coping capacity]]=V$3,2,
IF(Input_table[[#This Row],[Coping capacity]]=V$4,3,
IF(Input_table[[#This Row],[Coping capacity]]=V$5,4,
IF(Input_table[[#This Row],[Coping capacity]]=V$6,5,0)))))</f>
        <v>0</v>
      </c>
      <c r="AB83" s="36">
        <f>IF(Input_table[[#This Row],[Likelihood]]=S$2,1,
IF(Input_table[[#This Row],[Likelihood]]=S$3,2,
IF(Input_table[[#This Row],[Likelihood]]=S$4,3,
IF(Input_table[[#This Row],[Likelihood]]=S$5,4,
IF(Input_table[[#This Row],[Likelihood]]=S$6,5,0)))))</f>
        <v>0</v>
      </c>
      <c r="AC83" s="36">
        <f>IF(Input_table[[#This Row],[Vulnerability]]=U$2,5,
IF(Input_table[[#This Row],[Vulnerability]]=U$3,4,
IF(Input_table[[#This Row],[Vulnerability]]=U$4,3,
IF(Input_table[[#This Row],[Vulnerability]]=U$5,2,
IF(Input_table[[#This Row],[Vulnerability]]=U$6,1,0)))))</f>
        <v>0</v>
      </c>
      <c r="AD8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3" s="37" t="str">
        <f>IF(Input_table[[#This Row],[Impact value]]=AF$14,IF(Input_table[[#This Row],[likelihood value]]=AF$13,Input_table[[#This Row],[ID2]]&amp;"-",""),"")</f>
        <v/>
      </c>
      <c r="AG83" s="37" t="str">
        <f>IF(Input_table[[#This Row],[Impact value]]=AG$14,IF(Input_table[[#This Row],[likelihood value]]=AG$13,Input_table[[#This Row],[ID2]]&amp;"-",""),"")</f>
        <v/>
      </c>
      <c r="AH83" s="37" t="str">
        <f>IF(Input_table[[#This Row],[Impact value]]=AH$14,IF(Input_table[[#This Row],[likelihood value]]=AH$13,Input_table[[#This Row],[ID2]]&amp;"-",""),"")</f>
        <v/>
      </c>
      <c r="AI83" s="37" t="str">
        <f>IF(Input_table[[#This Row],[Impact value]]=AI$14,IF(Input_table[[#This Row],[likelihood value]]=AI$13,Input_table[[#This Row],[ID2]]&amp;"-",""),"")</f>
        <v/>
      </c>
      <c r="AJ83" s="37" t="str">
        <f>IF(Input_table[[#This Row],[Impact value]]=AJ$14,IF(Input_table[[#This Row],[likelihood value]]=AJ$13,Input_table[[#This Row],[ID2]]&amp;"-",""),"")</f>
        <v/>
      </c>
      <c r="AK83" s="37" t="str">
        <f>IF(Input_table[[#This Row],[Impact value]]=AK$14,IF(Input_table[[#This Row],[likelihood value]]=AK$13,Input_table[[#This Row],[ID2]]&amp;"-",""),"")</f>
        <v/>
      </c>
      <c r="AL83" s="37" t="str">
        <f>IF(Input_table[[#This Row],[Impact value]]=AL$14,IF(Input_table[[#This Row],[likelihood value]]=AL$13,Input_table[[#This Row],[ID2]]&amp;"-",""),"")</f>
        <v/>
      </c>
      <c r="AM83" s="37" t="str">
        <f>IF(Input_table[[#This Row],[Impact value]]=AM$14,IF(Input_table[[#This Row],[likelihood value]]=AM$13,Input_table[[#This Row],[ID2]]&amp;"-",""),"")</f>
        <v/>
      </c>
      <c r="AN83" s="37" t="str">
        <f>IF(Input_table[[#This Row],[Impact value]]=AN$14,IF(Input_table[[#This Row],[likelihood value]]=AN$13,Input_table[[#This Row],[ID2]]&amp;"-",""),"")</f>
        <v/>
      </c>
      <c r="AO83" s="37" t="str">
        <f>IF(Input_table[[#This Row],[Impact value]]=AO$14,IF(Input_table[[#This Row],[likelihood value]]=AO$13,Input_table[[#This Row],[ID2]]&amp;"-",""),"")</f>
        <v/>
      </c>
      <c r="AP83" s="37" t="str">
        <f>IF(Input_table[[#This Row],[Impact value]]=AP$14,IF(Input_table[[#This Row],[likelihood value]]=AP$13,Input_table[[#This Row],[ID2]]&amp;"-",""),"")</f>
        <v/>
      </c>
      <c r="AQ83" s="37" t="str">
        <f>IF(Input_table[[#This Row],[Impact value]]=AQ$14,IF(Input_table[[#This Row],[likelihood value]]=AQ$13,Input_table[[#This Row],[ID2]]&amp;"-",""),"")</f>
        <v/>
      </c>
      <c r="AR83" s="37" t="str">
        <f>IF(Input_table[[#This Row],[Impact value]]=AR$14,IF(Input_table[[#This Row],[likelihood value]]=AR$13,Input_table[[#This Row],[ID2]]&amp;"-",""),"")</f>
        <v/>
      </c>
      <c r="AS83" s="37" t="str">
        <f>IF(Input_table[[#This Row],[Impact value]]=AS$14,IF(Input_table[[#This Row],[likelihood value]]=AS$13,Input_table[[#This Row],[ID2]]&amp;"-",""),"")</f>
        <v/>
      </c>
      <c r="AT83" s="37" t="str">
        <f>IF(Input_table[[#This Row],[Impact value]]=AT$14,IF(Input_table[[#This Row],[likelihood value]]=AT$13,Input_table[[#This Row],[ID2]]&amp;"-",""),"")</f>
        <v/>
      </c>
      <c r="AU83" s="37" t="str">
        <f>IF(Input_table[[#This Row],[Impact value]]=AU$14,IF(Input_table[[#This Row],[likelihood value]]=AU$13,Input_table[[#This Row],[ID2]]&amp;"-",""),"")</f>
        <v/>
      </c>
      <c r="AV83" s="37" t="str">
        <f>IF(Input_table[[#This Row],[Impact value]]=AV$14,IF(Input_table[[#This Row],[likelihood value]]=AV$13,Input_table[[#This Row],[ID2]]&amp;"-",""),"")</f>
        <v/>
      </c>
      <c r="AW83" s="37" t="str">
        <f>IF(Input_table[[#This Row],[Impact value]]=AW$14,IF(Input_table[[#This Row],[likelihood value]]=AW$13,Input_table[[#This Row],[ID2]]&amp;"-",""),"")</f>
        <v/>
      </c>
      <c r="AX83" s="37" t="str">
        <f>IF(Input_table[[#This Row],[Impact value]]=AX$14,IF(Input_table[[#This Row],[likelihood value]]=AX$13,Input_table[[#This Row],[ID2]]&amp;"-",""),"")</f>
        <v/>
      </c>
      <c r="AY83" s="37" t="str">
        <f>IF(Input_table[[#This Row],[Impact value]]=AY$14,IF(Input_table[[#This Row],[likelihood value]]=AY$13,Input_table[[#This Row],[ID2]]&amp;"-",""),"")</f>
        <v/>
      </c>
      <c r="AZ83" s="37" t="str">
        <f>IF(Input_table[[#This Row],[Impact value]]=AZ$14,IF(Input_table[[#This Row],[likelihood value]]=AZ$13,Input_table[[#This Row],[ID2]]&amp;"-",""),"")</f>
        <v/>
      </c>
      <c r="BA83" s="37" t="str">
        <f>IF(Input_table[[#This Row],[Impact value]]=BA$14,IF(Input_table[[#This Row],[likelihood value]]=BA$13,Input_table[[#This Row],[ID2]]&amp;"-",""),"")</f>
        <v/>
      </c>
      <c r="BB83" s="37" t="str">
        <f>IF(Input_table[[#This Row],[Impact value]]=BB$14,IF(Input_table[[#This Row],[likelihood value]]=BB$13,Input_table[[#This Row],[ID2]]&amp;"-",""),"")</f>
        <v/>
      </c>
      <c r="BC83" s="37" t="str">
        <f>IF(Input_table[[#This Row],[Impact value]]=BC$14,IF(Input_table[[#This Row],[likelihood value]]=BC$13,Input_table[[#This Row],[ID2]]&amp;"-",""),"")</f>
        <v/>
      </c>
      <c r="BD83" s="37" t="str">
        <f>IF(Input_table[[#This Row],[Impact value]]=BD$14,IF(Input_table[[#This Row],[likelihood value]]=BD$13,Input_table[[#This Row],[ID2]]&amp;"-",""),"")</f>
        <v/>
      </c>
      <c r="BE83" s="37">
        <f>ROW(Input_table[[#This Row],[hazard]])-15</f>
        <v>68</v>
      </c>
      <c r="BF83" s="37"/>
    </row>
    <row r="84" spans="1:58" s="38" customFormat="1" x14ac:dyDescent="0.45">
      <c r="A84" s="29">
        <f>Input_table[[#This Row],[ID2]]</f>
        <v>69</v>
      </c>
      <c r="B84" s="30"/>
      <c r="C84" s="31"/>
      <c r="D84" s="31"/>
      <c r="E84" s="32"/>
      <c r="F84" s="33"/>
      <c r="G84" s="34"/>
      <c r="H84" s="34"/>
      <c r="I84" s="34"/>
      <c r="J84" s="34"/>
      <c r="K84" s="34"/>
      <c r="L84" s="34"/>
      <c r="M84" s="34"/>
      <c r="N84" s="34"/>
      <c r="O84" s="34"/>
      <c r="P84" s="34"/>
      <c r="Q84" s="34"/>
      <c r="R84" s="34"/>
      <c r="S84" s="35"/>
      <c r="T84" s="33"/>
      <c r="U84" s="154" t="str">
        <f>IF(VLOOKUP(Input_table[[#This Row],[ID]],Table3[#All],5)="","",VLOOKUP(Input_table[[#This Row],[ID]],Table3[#All],5))</f>
        <v/>
      </c>
      <c r="V84" s="154" t="str">
        <f>IF(VLOOKUP(Input_table[[#This Row],[ID]],Table3[#All],7)="","",VLOOKUP(Input_table[[#This Row],[ID]],Table3[#All],7))</f>
        <v/>
      </c>
      <c r="W84" s="153" t="str">
        <f>IF(Input_table[[#This Row],[Impact value]]=1,W$2,
IF(Input_table[[#This Row],[Impact value]]=2,W$3,
IF(Input_table[[#This Row],[Impact value]]=3,W$4,
IF(Input_table[[#This Row],[Impact value]]=4,W$5,
IF(Input_table[[#This Row],[Impact value]]=5,W$6,"-")))))</f>
        <v>-</v>
      </c>
      <c r="X84" s="179"/>
      <c r="Y84" s="154" t="str">
        <f>IF(Input_table[[#This Row],[Risk value]]=0,"-",VLOOKUP(Input_table[[#This Row],[Risk value]],Help!$A$191:$B$195,2))</f>
        <v>-</v>
      </c>
      <c r="Z84" s="36">
        <f>IF(Input_table[[#This Row],[Severity]]=T$2,1,
IF(Input_table[[#This Row],[Severity]]=T$3,2,
IF(Input_table[[#This Row],[Severity]]=T$4,3,
IF(Input_table[[#This Row],[Severity]]=T$5,4,
IF(Input_table[[#This Row],[Severity]]=T$6,5,0)))))</f>
        <v>0</v>
      </c>
      <c r="AA84" s="36">
        <f>IF(Input_table[[#This Row],[Coping capacity]]=V$2,1,
IF(Input_table[[#This Row],[Coping capacity]]=V$3,2,
IF(Input_table[[#This Row],[Coping capacity]]=V$4,3,
IF(Input_table[[#This Row],[Coping capacity]]=V$5,4,
IF(Input_table[[#This Row],[Coping capacity]]=V$6,5,0)))))</f>
        <v>0</v>
      </c>
      <c r="AB84" s="36">
        <f>IF(Input_table[[#This Row],[Likelihood]]=S$2,1,
IF(Input_table[[#This Row],[Likelihood]]=S$3,2,
IF(Input_table[[#This Row],[Likelihood]]=S$4,3,
IF(Input_table[[#This Row],[Likelihood]]=S$5,4,
IF(Input_table[[#This Row],[Likelihood]]=S$6,5,0)))))</f>
        <v>0</v>
      </c>
      <c r="AC84" s="36">
        <f>IF(Input_table[[#This Row],[Vulnerability]]=U$2,5,
IF(Input_table[[#This Row],[Vulnerability]]=U$3,4,
IF(Input_table[[#This Row],[Vulnerability]]=U$4,3,
IF(Input_table[[#This Row],[Vulnerability]]=U$5,2,
IF(Input_table[[#This Row],[Vulnerability]]=U$6,1,0)))))</f>
        <v>0</v>
      </c>
      <c r="AD8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4" s="37" t="str">
        <f>IF(Input_table[[#This Row],[Impact value]]=AF$14,IF(Input_table[[#This Row],[likelihood value]]=AF$13,Input_table[[#This Row],[ID2]]&amp;"-",""),"")</f>
        <v/>
      </c>
      <c r="AG84" s="37" t="str">
        <f>IF(Input_table[[#This Row],[Impact value]]=AG$14,IF(Input_table[[#This Row],[likelihood value]]=AG$13,Input_table[[#This Row],[ID2]]&amp;"-",""),"")</f>
        <v/>
      </c>
      <c r="AH84" s="37" t="str">
        <f>IF(Input_table[[#This Row],[Impact value]]=AH$14,IF(Input_table[[#This Row],[likelihood value]]=AH$13,Input_table[[#This Row],[ID2]]&amp;"-",""),"")</f>
        <v/>
      </c>
      <c r="AI84" s="37" t="str">
        <f>IF(Input_table[[#This Row],[Impact value]]=AI$14,IF(Input_table[[#This Row],[likelihood value]]=AI$13,Input_table[[#This Row],[ID2]]&amp;"-",""),"")</f>
        <v/>
      </c>
      <c r="AJ84" s="37" t="str">
        <f>IF(Input_table[[#This Row],[Impact value]]=AJ$14,IF(Input_table[[#This Row],[likelihood value]]=AJ$13,Input_table[[#This Row],[ID2]]&amp;"-",""),"")</f>
        <v/>
      </c>
      <c r="AK84" s="37" t="str">
        <f>IF(Input_table[[#This Row],[Impact value]]=AK$14,IF(Input_table[[#This Row],[likelihood value]]=AK$13,Input_table[[#This Row],[ID2]]&amp;"-",""),"")</f>
        <v/>
      </c>
      <c r="AL84" s="37" t="str">
        <f>IF(Input_table[[#This Row],[Impact value]]=AL$14,IF(Input_table[[#This Row],[likelihood value]]=AL$13,Input_table[[#This Row],[ID2]]&amp;"-",""),"")</f>
        <v/>
      </c>
      <c r="AM84" s="37" t="str">
        <f>IF(Input_table[[#This Row],[Impact value]]=AM$14,IF(Input_table[[#This Row],[likelihood value]]=AM$13,Input_table[[#This Row],[ID2]]&amp;"-",""),"")</f>
        <v/>
      </c>
      <c r="AN84" s="37" t="str">
        <f>IF(Input_table[[#This Row],[Impact value]]=AN$14,IF(Input_table[[#This Row],[likelihood value]]=AN$13,Input_table[[#This Row],[ID2]]&amp;"-",""),"")</f>
        <v/>
      </c>
      <c r="AO84" s="37" t="str">
        <f>IF(Input_table[[#This Row],[Impact value]]=AO$14,IF(Input_table[[#This Row],[likelihood value]]=AO$13,Input_table[[#This Row],[ID2]]&amp;"-",""),"")</f>
        <v/>
      </c>
      <c r="AP84" s="37" t="str">
        <f>IF(Input_table[[#This Row],[Impact value]]=AP$14,IF(Input_table[[#This Row],[likelihood value]]=AP$13,Input_table[[#This Row],[ID2]]&amp;"-",""),"")</f>
        <v/>
      </c>
      <c r="AQ84" s="37" t="str">
        <f>IF(Input_table[[#This Row],[Impact value]]=AQ$14,IF(Input_table[[#This Row],[likelihood value]]=AQ$13,Input_table[[#This Row],[ID2]]&amp;"-",""),"")</f>
        <v/>
      </c>
      <c r="AR84" s="37" t="str">
        <f>IF(Input_table[[#This Row],[Impact value]]=AR$14,IF(Input_table[[#This Row],[likelihood value]]=AR$13,Input_table[[#This Row],[ID2]]&amp;"-",""),"")</f>
        <v/>
      </c>
      <c r="AS84" s="37" t="str">
        <f>IF(Input_table[[#This Row],[Impact value]]=AS$14,IF(Input_table[[#This Row],[likelihood value]]=AS$13,Input_table[[#This Row],[ID2]]&amp;"-",""),"")</f>
        <v/>
      </c>
      <c r="AT84" s="37" t="str">
        <f>IF(Input_table[[#This Row],[Impact value]]=AT$14,IF(Input_table[[#This Row],[likelihood value]]=AT$13,Input_table[[#This Row],[ID2]]&amp;"-",""),"")</f>
        <v/>
      </c>
      <c r="AU84" s="37" t="str">
        <f>IF(Input_table[[#This Row],[Impact value]]=AU$14,IF(Input_table[[#This Row],[likelihood value]]=AU$13,Input_table[[#This Row],[ID2]]&amp;"-",""),"")</f>
        <v/>
      </c>
      <c r="AV84" s="37" t="str">
        <f>IF(Input_table[[#This Row],[Impact value]]=AV$14,IF(Input_table[[#This Row],[likelihood value]]=AV$13,Input_table[[#This Row],[ID2]]&amp;"-",""),"")</f>
        <v/>
      </c>
      <c r="AW84" s="37" t="str">
        <f>IF(Input_table[[#This Row],[Impact value]]=AW$14,IF(Input_table[[#This Row],[likelihood value]]=AW$13,Input_table[[#This Row],[ID2]]&amp;"-",""),"")</f>
        <v/>
      </c>
      <c r="AX84" s="37" t="str">
        <f>IF(Input_table[[#This Row],[Impact value]]=AX$14,IF(Input_table[[#This Row],[likelihood value]]=AX$13,Input_table[[#This Row],[ID2]]&amp;"-",""),"")</f>
        <v/>
      </c>
      <c r="AY84" s="37" t="str">
        <f>IF(Input_table[[#This Row],[Impact value]]=AY$14,IF(Input_table[[#This Row],[likelihood value]]=AY$13,Input_table[[#This Row],[ID2]]&amp;"-",""),"")</f>
        <v/>
      </c>
      <c r="AZ84" s="37" t="str">
        <f>IF(Input_table[[#This Row],[Impact value]]=AZ$14,IF(Input_table[[#This Row],[likelihood value]]=AZ$13,Input_table[[#This Row],[ID2]]&amp;"-",""),"")</f>
        <v/>
      </c>
      <c r="BA84" s="37" t="str">
        <f>IF(Input_table[[#This Row],[Impact value]]=BA$14,IF(Input_table[[#This Row],[likelihood value]]=BA$13,Input_table[[#This Row],[ID2]]&amp;"-",""),"")</f>
        <v/>
      </c>
      <c r="BB84" s="37" t="str">
        <f>IF(Input_table[[#This Row],[Impact value]]=BB$14,IF(Input_table[[#This Row],[likelihood value]]=BB$13,Input_table[[#This Row],[ID2]]&amp;"-",""),"")</f>
        <v/>
      </c>
      <c r="BC84" s="37" t="str">
        <f>IF(Input_table[[#This Row],[Impact value]]=BC$14,IF(Input_table[[#This Row],[likelihood value]]=BC$13,Input_table[[#This Row],[ID2]]&amp;"-",""),"")</f>
        <v/>
      </c>
      <c r="BD84" s="37" t="str">
        <f>IF(Input_table[[#This Row],[Impact value]]=BD$14,IF(Input_table[[#This Row],[likelihood value]]=BD$13,Input_table[[#This Row],[ID2]]&amp;"-",""),"")</f>
        <v/>
      </c>
      <c r="BE84" s="37">
        <f>ROW(Input_table[[#This Row],[hazard]])-15</f>
        <v>69</v>
      </c>
      <c r="BF84" s="37"/>
    </row>
    <row r="85" spans="1:58" s="38" customFormat="1" x14ac:dyDescent="0.45">
      <c r="A85" s="29">
        <f>Input_table[[#This Row],[ID2]]</f>
        <v>70</v>
      </c>
      <c r="B85" s="30"/>
      <c r="C85" s="31"/>
      <c r="D85" s="31"/>
      <c r="E85" s="32"/>
      <c r="F85" s="33"/>
      <c r="G85" s="34"/>
      <c r="H85" s="34"/>
      <c r="I85" s="34"/>
      <c r="J85" s="34"/>
      <c r="K85" s="34"/>
      <c r="L85" s="34"/>
      <c r="M85" s="34"/>
      <c r="N85" s="34"/>
      <c r="O85" s="34"/>
      <c r="P85" s="34"/>
      <c r="Q85" s="34"/>
      <c r="R85" s="34"/>
      <c r="S85" s="35"/>
      <c r="T85" s="33"/>
      <c r="U85" s="154" t="str">
        <f>IF(VLOOKUP(Input_table[[#This Row],[ID]],Table3[#All],5)="","",VLOOKUP(Input_table[[#This Row],[ID]],Table3[#All],5))</f>
        <v/>
      </c>
      <c r="V85" s="154" t="str">
        <f>IF(VLOOKUP(Input_table[[#This Row],[ID]],Table3[#All],7)="","",VLOOKUP(Input_table[[#This Row],[ID]],Table3[#All],7))</f>
        <v/>
      </c>
      <c r="W85" s="153" t="str">
        <f>IF(Input_table[[#This Row],[Impact value]]=1,W$2,
IF(Input_table[[#This Row],[Impact value]]=2,W$3,
IF(Input_table[[#This Row],[Impact value]]=3,W$4,
IF(Input_table[[#This Row],[Impact value]]=4,W$5,
IF(Input_table[[#This Row],[Impact value]]=5,W$6,"-")))))</f>
        <v>-</v>
      </c>
      <c r="X85" s="179"/>
      <c r="Y85" s="154" t="str">
        <f>IF(Input_table[[#This Row],[Risk value]]=0,"-",VLOOKUP(Input_table[[#This Row],[Risk value]],Help!$A$191:$B$195,2))</f>
        <v>-</v>
      </c>
      <c r="Z85" s="36">
        <f>IF(Input_table[[#This Row],[Severity]]=T$2,1,
IF(Input_table[[#This Row],[Severity]]=T$3,2,
IF(Input_table[[#This Row],[Severity]]=T$4,3,
IF(Input_table[[#This Row],[Severity]]=T$5,4,
IF(Input_table[[#This Row],[Severity]]=T$6,5,0)))))</f>
        <v>0</v>
      </c>
      <c r="AA85" s="36">
        <f>IF(Input_table[[#This Row],[Coping capacity]]=V$2,1,
IF(Input_table[[#This Row],[Coping capacity]]=V$3,2,
IF(Input_table[[#This Row],[Coping capacity]]=V$4,3,
IF(Input_table[[#This Row],[Coping capacity]]=V$5,4,
IF(Input_table[[#This Row],[Coping capacity]]=V$6,5,0)))))</f>
        <v>0</v>
      </c>
      <c r="AB85" s="36">
        <f>IF(Input_table[[#This Row],[Likelihood]]=S$2,1,
IF(Input_table[[#This Row],[Likelihood]]=S$3,2,
IF(Input_table[[#This Row],[Likelihood]]=S$4,3,
IF(Input_table[[#This Row],[Likelihood]]=S$5,4,
IF(Input_table[[#This Row],[Likelihood]]=S$6,5,0)))))</f>
        <v>0</v>
      </c>
      <c r="AC85" s="36">
        <f>IF(Input_table[[#This Row],[Vulnerability]]=U$2,5,
IF(Input_table[[#This Row],[Vulnerability]]=U$3,4,
IF(Input_table[[#This Row],[Vulnerability]]=U$4,3,
IF(Input_table[[#This Row],[Vulnerability]]=U$5,2,
IF(Input_table[[#This Row],[Vulnerability]]=U$6,1,0)))))</f>
        <v>0</v>
      </c>
      <c r="AD8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5" s="37" t="str">
        <f>IF(Input_table[[#This Row],[Impact value]]=AF$14,IF(Input_table[[#This Row],[likelihood value]]=AF$13,Input_table[[#This Row],[ID2]]&amp;"-",""),"")</f>
        <v/>
      </c>
      <c r="AG85" s="37" t="str">
        <f>IF(Input_table[[#This Row],[Impact value]]=AG$14,IF(Input_table[[#This Row],[likelihood value]]=AG$13,Input_table[[#This Row],[ID2]]&amp;"-",""),"")</f>
        <v/>
      </c>
      <c r="AH85" s="37" t="str">
        <f>IF(Input_table[[#This Row],[Impact value]]=AH$14,IF(Input_table[[#This Row],[likelihood value]]=AH$13,Input_table[[#This Row],[ID2]]&amp;"-",""),"")</f>
        <v/>
      </c>
      <c r="AI85" s="37" t="str">
        <f>IF(Input_table[[#This Row],[Impact value]]=AI$14,IF(Input_table[[#This Row],[likelihood value]]=AI$13,Input_table[[#This Row],[ID2]]&amp;"-",""),"")</f>
        <v/>
      </c>
      <c r="AJ85" s="37" t="str">
        <f>IF(Input_table[[#This Row],[Impact value]]=AJ$14,IF(Input_table[[#This Row],[likelihood value]]=AJ$13,Input_table[[#This Row],[ID2]]&amp;"-",""),"")</f>
        <v/>
      </c>
      <c r="AK85" s="37" t="str">
        <f>IF(Input_table[[#This Row],[Impact value]]=AK$14,IF(Input_table[[#This Row],[likelihood value]]=AK$13,Input_table[[#This Row],[ID2]]&amp;"-",""),"")</f>
        <v/>
      </c>
      <c r="AL85" s="37" t="str">
        <f>IF(Input_table[[#This Row],[Impact value]]=AL$14,IF(Input_table[[#This Row],[likelihood value]]=AL$13,Input_table[[#This Row],[ID2]]&amp;"-",""),"")</f>
        <v/>
      </c>
      <c r="AM85" s="37" t="str">
        <f>IF(Input_table[[#This Row],[Impact value]]=AM$14,IF(Input_table[[#This Row],[likelihood value]]=AM$13,Input_table[[#This Row],[ID2]]&amp;"-",""),"")</f>
        <v/>
      </c>
      <c r="AN85" s="37" t="str">
        <f>IF(Input_table[[#This Row],[Impact value]]=AN$14,IF(Input_table[[#This Row],[likelihood value]]=AN$13,Input_table[[#This Row],[ID2]]&amp;"-",""),"")</f>
        <v/>
      </c>
      <c r="AO85" s="37" t="str">
        <f>IF(Input_table[[#This Row],[Impact value]]=AO$14,IF(Input_table[[#This Row],[likelihood value]]=AO$13,Input_table[[#This Row],[ID2]]&amp;"-",""),"")</f>
        <v/>
      </c>
      <c r="AP85" s="37" t="str">
        <f>IF(Input_table[[#This Row],[Impact value]]=AP$14,IF(Input_table[[#This Row],[likelihood value]]=AP$13,Input_table[[#This Row],[ID2]]&amp;"-",""),"")</f>
        <v/>
      </c>
      <c r="AQ85" s="37" t="str">
        <f>IF(Input_table[[#This Row],[Impact value]]=AQ$14,IF(Input_table[[#This Row],[likelihood value]]=AQ$13,Input_table[[#This Row],[ID2]]&amp;"-",""),"")</f>
        <v/>
      </c>
      <c r="AR85" s="37" t="str">
        <f>IF(Input_table[[#This Row],[Impact value]]=AR$14,IF(Input_table[[#This Row],[likelihood value]]=AR$13,Input_table[[#This Row],[ID2]]&amp;"-",""),"")</f>
        <v/>
      </c>
      <c r="AS85" s="37" t="str">
        <f>IF(Input_table[[#This Row],[Impact value]]=AS$14,IF(Input_table[[#This Row],[likelihood value]]=AS$13,Input_table[[#This Row],[ID2]]&amp;"-",""),"")</f>
        <v/>
      </c>
      <c r="AT85" s="37" t="str">
        <f>IF(Input_table[[#This Row],[Impact value]]=AT$14,IF(Input_table[[#This Row],[likelihood value]]=AT$13,Input_table[[#This Row],[ID2]]&amp;"-",""),"")</f>
        <v/>
      </c>
      <c r="AU85" s="37" t="str">
        <f>IF(Input_table[[#This Row],[Impact value]]=AU$14,IF(Input_table[[#This Row],[likelihood value]]=AU$13,Input_table[[#This Row],[ID2]]&amp;"-",""),"")</f>
        <v/>
      </c>
      <c r="AV85" s="37" t="str">
        <f>IF(Input_table[[#This Row],[Impact value]]=AV$14,IF(Input_table[[#This Row],[likelihood value]]=AV$13,Input_table[[#This Row],[ID2]]&amp;"-",""),"")</f>
        <v/>
      </c>
      <c r="AW85" s="37" t="str">
        <f>IF(Input_table[[#This Row],[Impact value]]=AW$14,IF(Input_table[[#This Row],[likelihood value]]=AW$13,Input_table[[#This Row],[ID2]]&amp;"-",""),"")</f>
        <v/>
      </c>
      <c r="AX85" s="37" t="str">
        <f>IF(Input_table[[#This Row],[Impact value]]=AX$14,IF(Input_table[[#This Row],[likelihood value]]=AX$13,Input_table[[#This Row],[ID2]]&amp;"-",""),"")</f>
        <v/>
      </c>
      <c r="AY85" s="37" t="str">
        <f>IF(Input_table[[#This Row],[Impact value]]=AY$14,IF(Input_table[[#This Row],[likelihood value]]=AY$13,Input_table[[#This Row],[ID2]]&amp;"-",""),"")</f>
        <v/>
      </c>
      <c r="AZ85" s="37" t="str">
        <f>IF(Input_table[[#This Row],[Impact value]]=AZ$14,IF(Input_table[[#This Row],[likelihood value]]=AZ$13,Input_table[[#This Row],[ID2]]&amp;"-",""),"")</f>
        <v/>
      </c>
      <c r="BA85" s="37" t="str">
        <f>IF(Input_table[[#This Row],[Impact value]]=BA$14,IF(Input_table[[#This Row],[likelihood value]]=BA$13,Input_table[[#This Row],[ID2]]&amp;"-",""),"")</f>
        <v/>
      </c>
      <c r="BB85" s="37" t="str">
        <f>IF(Input_table[[#This Row],[Impact value]]=BB$14,IF(Input_table[[#This Row],[likelihood value]]=BB$13,Input_table[[#This Row],[ID2]]&amp;"-",""),"")</f>
        <v/>
      </c>
      <c r="BC85" s="37" t="str">
        <f>IF(Input_table[[#This Row],[Impact value]]=BC$14,IF(Input_table[[#This Row],[likelihood value]]=BC$13,Input_table[[#This Row],[ID2]]&amp;"-",""),"")</f>
        <v/>
      </c>
      <c r="BD85" s="37" t="str">
        <f>IF(Input_table[[#This Row],[Impact value]]=BD$14,IF(Input_table[[#This Row],[likelihood value]]=BD$13,Input_table[[#This Row],[ID2]]&amp;"-",""),"")</f>
        <v/>
      </c>
      <c r="BE85" s="37">
        <f>ROW(Input_table[[#This Row],[hazard]])-15</f>
        <v>70</v>
      </c>
      <c r="BF85" s="37"/>
    </row>
    <row r="86" spans="1:58" s="38" customFormat="1" x14ac:dyDescent="0.45">
      <c r="A86" s="29">
        <f>Input_table[[#This Row],[ID2]]</f>
        <v>71</v>
      </c>
      <c r="B86" s="30"/>
      <c r="C86" s="31"/>
      <c r="D86" s="31"/>
      <c r="E86" s="32"/>
      <c r="F86" s="33"/>
      <c r="G86" s="34"/>
      <c r="H86" s="34"/>
      <c r="I86" s="34"/>
      <c r="J86" s="34"/>
      <c r="K86" s="34"/>
      <c r="L86" s="34"/>
      <c r="M86" s="34"/>
      <c r="N86" s="34"/>
      <c r="O86" s="34"/>
      <c r="P86" s="34"/>
      <c r="Q86" s="34"/>
      <c r="R86" s="34"/>
      <c r="S86" s="35"/>
      <c r="T86" s="33"/>
      <c r="U86" s="154" t="str">
        <f>IF(VLOOKUP(Input_table[[#This Row],[ID]],Table3[#All],5)="","",VLOOKUP(Input_table[[#This Row],[ID]],Table3[#All],5))</f>
        <v/>
      </c>
      <c r="V86" s="154" t="str">
        <f>IF(VLOOKUP(Input_table[[#This Row],[ID]],Table3[#All],7)="","",VLOOKUP(Input_table[[#This Row],[ID]],Table3[#All],7))</f>
        <v/>
      </c>
      <c r="W86" s="153" t="str">
        <f>IF(Input_table[[#This Row],[Impact value]]=1,W$2,
IF(Input_table[[#This Row],[Impact value]]=2,W$3,
IF(Input_table[[#This Row],[Impact value]]=3,W$4,
IF(Input_table[[#This Row],[Impact value]]=4,W$5,
IF(Input_table[[#This Row],[Impact value]]=5,W$6,"-")))))</f>
        <v>-</v>
      </c>
      <c r="X86" s="179"/>
      <c r="Y86" s="154" t="str">
        <f>IF(Input_table[[#This Row],[Risk value]]=0,"-",VLOOKUP(Input_table[[#This Row],[Risk value]],Help!$A$191:$B$195,2))</f>
        <v>-</v>
      </c>
      <c r="Z86" s="36">
        <f>IF(Input_table[[#This Row],[Severity]]=T$2,1,
IF(Input_table[[#This Row],[Severity]]=T$3,2,
IF(Input_table[[#This Row],[Severity]]=T$4,3,
IF(Input_table[[#This Row],[Severity]]=T$5,4,
IF(Input_table[[#This Row],[Severity]]=T$6,5,0)))))</f>
        <v>0</v>
      </c>
      <c r="AA86" s="36">
        <f>IF(Input_table[[#This Row],[Coping capacity]]=V$2,1,
IF(Input_table[[#This Row],[Coping capacity]]=V$3,2,
IF(Input_table[[#This Row],[Coping capacity]]=V$4,3,
IF(Input_table[[#This Row],[Coping capacity]]=V$5,4,
IF(Input_table[[#This Row],[Coping capacity]]=V$6,5,0)))))</f>
        <v>0</v>
      </c>
      <c r="AB86" s="36">
        <f>IF(Input_table[[#This Row],[Likelihood]]=S$2,1,
IF(Input_table[[#This Row],[Likelihood]]=S$3,2,
IF(Input_table[[#This Row],[Likelihood]]=S$4,3,
IF(Input_table[[#This Row],[Likelihood]]=S$5,4,
IF(Input_table[[#This Row],[Likelihood]]=S$6,5,0)))))</f>
        <v>0</v>
      </c>
      <c r="AC86" s="36">
        <f>IF(Input_table[[#This Row],[Vulnerability]]=U$2,5,
IF(Input_table[[#This Row],[Vulnerability]]=U$3,4,
IF(Input_table[[#This Row],[Vulnerability]]=U$4,3,
IF(Input_table[[#This Row],[Vulnerability]]=U$5,2,
IF(Input_table[[#This Row],[Vulnerability]]=U$6,1,0)))))</f>
        <v>0</v>
      </c>
      <c r="AD8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6" s="37" t="str">
        <f>IF(Input_table[[#This Row],[Impact value]]=AF$14,IF(Input_table[[#This Row],[likelihood value]]=AF$13,Input_table[[#This Row],[ID2]]&amp;"-",""),"")</f>
        <v/>
      </c>
      <c r="AG86" s="37" t="str">
        <f>IF(Input_table[[#This Row],[Impact value]]=AG$14,IF(Input_table[[#This Row],[likelihood value]]=AG$13,Input_table[[#This Row],[ID2]]&amp;"-",""),"")</f>
        <v/>
      </c>
      <c r="AH86" s="37" t="str">
        <f>IF(Input_table[[#This Row],[Impact value]]=AH$14,IF(Input_table[[#This Row],[likelihood value]]=AH$13,Input_table[[#This Row],[ID2]]&amp;"-",""),"")</f>
        <v/>
      </c>
      <c r="AI86" s="37" t="str">
        <f>IF(Input_table[[#This Row],[Impact value]]=AI$14,IF(Input_table[[#This Row],[likelihood value]]=AI$13,Input_table[[#This Row],[ID2]]&amp;"-",""),"")</f>
        <v/>
      </c>
      <c r="AJ86" s="37" t="str">
        <f>IF(Input_table[[#This Row],[Impact value]]=AJ$14,IF(Input_table[[#This Row],[likelihood value]]=AJ$13,Input_table[[#This Row],[ID2]]&amp;"-",""),"")</f>
        <v/>
      </c>
      <c r="AK86" s="37" t="str">
        <f>IF(Input_table[[#This Row],[Impact value]]=AK$14,IF(Input_table[[#This Row],[likelihood value]]=AK$13,Input_table[[#This Row],[ID2]]&amp;"-",""),"")</f>
        <v/>
      </c>
      <c r="AL86" s="37" t="str">
        <f>IF(Input_table[[#This Row],[Impact value]]=AL$14,IF(Input_table[[#This Row],[likelihood value]]=AL$13,Input_table[[#This Row],[ID2]]&amp;"-",""),"")</f>
        <v/>
      </c>
      <c r="AM86" s="37" t="str">
        <f>IF(Input_table[[#This Row],[Impact value]]=AM$14,IF(Input_table[[#This Row],[likelihood value]]=AM$13,Input_table[[#This Row],[ID2]]&amp;"-",""),"")</f>
        <v/>
      </c>
      <c r="AN86" s="37" t="str">
        <f>IF(Input_table[[#This Row],[Impact value]]=AN$14,IF(Input_table[[#This Row],[likelihood value]]=AN$13,Input_table[[#This Row],[ID2]]&amp;"-",""),"")</f>
        <v/>
      </c>
      <c r="AO86" s="37" t="str">
        <f>IF(Input_table[[#This Row],[Impact value]]=AO$14,IF(Input_table[[#This Row],[likelihood value]]=AO$13,Input_table[[#This Row],[ID2]]&amp;"-",""),"")</f>
        <v/>
      </c>
      <c r="AP86" s="37" t="str">
        <f>IF(Input_table[[#This Row],[Impact value]]=AP$14,IF(Input_table[[#This Row],[likelihood value]]=AP$13,Input_table[[#This Row],[ID2]]&amp;"-",""),"")</f>
        <v/>
      </c>
      <c r="AQ86" s="37" t="str">
        <f>IF(Input_table[[#This Row],[Impact value]]=AQ$14,IF(Input_table[[#This Row],[likelihood value]]=AQ$13,Input_table[[#This Row],[ID2]]&amp;"-",""),"")</f>
        <v/>
      </c>
      <c r="AR86" s="37" t="str">
        <f>IF(Input_table[[#This Row],[Impact value]]=AR$14,IF(Input_table[[#This Row],[likelihood value]]=AR$13,Input_table[[#This Row],[ID2]]&amp;"-",""),"")</f>
        <v/>
      </c>
      <c r="AS86" s="37" t="str">
        <f>IF(Input_table[[#This Row],[Impact value]]=AS$14,IF(Input_table[[#This Row],[likelihood value]]=AS$13,Input_table[[#This Row],[ID2]]&amp;"-",""),"")</f>
        <v/>
      </c>
      <c r="AT86" s="37" t="str">
        <f>IF(Input_table[[#This Row],[Impact value]]=AT$14,IF(Input_table[[#This Row],[likelihood value]]=AT$13,Input_table[[#This Row],[ID2]]&amp;"-",""),"")</f>
        <v/>
      </c>
      <c r="AU86" s="37" t="str">
        <f>IF(Input_table[[#This Row],[Impact value]]=AU$14,IF(Input_table[[#This Row],[likelihood value]]=AU$13,Input_table[[#This Row],[ID2]]&amp;"-",""),"")</f>
        <v/>
      </c>
      <c r="AV86" s="37" t="str">
        <f>IF(Input_table[[#This Row],[Impact value]]=AV$14,IF(Input_table[[#This Row],[likelihood value]]=AV$13,Input_table[[#This Row],[ID2]]&amp;"-",""),"")</f>
        <v/>
      </c>
      <c r="AW86" s="37" t="str">
        <f>IF(Input_table[[#This Row],[Impact value]]=AW$14,IF(Input_table[[#This Row],[likelihood value]]=AW$13,Input_table[[#This Row],[ID2]]&amp;"-",""),"")</f>
        <v/>
      </c>
      <c r="AX86" s="37" t="str">
        <f>IF(Input_table[[#This Row],[Impact value]]=AX$14,IF(Input_table[[#This Row],[likelihood value]]=AX$13,Input_table[[#This Row],[ID2]]&amp;"-",""),"")</f>
        <v/>
      </c>
      <c r="AY86" s="37" t="str">
        <f>IF(Input_table[[#This Row],[Impact value]]=AY$14,IF(Input_table[[#This Row],[likelihood value]]=AY$13,Input_table[[#This Row],[ID2]]&amp;"-",""),"")</f>
        <v/>
      </c>
      <c r="AZ86" s="37" t="str">
        <f>IF(Input_table[[#This Row],[Impact value]]=AZ$14,IF(Input_table[[#This Row],[likelihood value]]=AZ$13,Input_table[[#This Row],[ID2]]&amp;"-",""),"")</f>
        <v/>
      </c>
      <c r="BA86" s="37" t="str">
        <f>IF(Input_table[[#This Row],[Impact value]]=BA$14,IF(Input_table[[#This Row],[likelihood value]]=BA$13,Input_table[[#This Row],[ID2]]&amp;"-",""),"")</f>
        <v/>
      </c>
      <c r="BB86" s="37" t="str">
        <f>IF(Input_table[[#This Row],[Impact value]]=BB$14,IF(Input_table[[#This Row],[likelihood value]]=BB$13,Input_table[[#This Row],[ID2]]&amp;"-",""),"")</f>
        <v/>
      </c>
      <c r="BC86" s="37" t="str">
        <f>IF(Input_table[[#This Row],[Impact value]]=BC$14,IF(Input_table[[#This Row],[likelihood value]]=BC$13,Input_table[[#This Row],[ID2]]&amp;"-",""),"")</f>
        <v/>
      </c>
      <c r="BD86" s="37" t="str">
        <f>IF(Input_table[[#This Row],[Impact value]]=BD$14,IF(Input_table[[#This Row],[likelihood value]]=BD$13,Input_table[[#This Row],[ID2]]&amp;"-",""),"")</f>
        <v/>
      </c>
      <c r="BE86" s="37">
        <f>ROW(Input_table[[#This Row],[hazard]])-15</f>
        <v>71</v>
      </c>
      <c r="BF86" s="37"/>
    </row>
    <row r="87" spans="1:58" s="38" customFormat="1" x14ac:dyDescent="0.45">
      <c r="A87" s="29">
        <f>Input_table[[#This Row],[ID2]]</f>
        <v>72</v>
      </c>
      <c r="B87" s="30"/>
      <c r="C87" s="31"/>
      <c r="D87" s="31"/>
      <c r="E87" s="32"/>
      <c r="F87" s="33"/>
      <c r="G87" s="34"/>
      <c r="H87" s="34"/>
      <c r="I87" s="34"/>
      <c r="J87" s="34"/>
      <c r="K87" s="34"/>
      <c r="L87" s="34"/>
      <c r="M87" s="34"/>
      <c r="N87" s="34"/>
      <c r="O87" s="34"/>
      <c r="P87" s="34"/>
      <c r="Q87" s="34"/>
      <c r="R87" s="34"/>
      <c r="S87" s="35"/>
      <c r="T87" s="33"/>
      <c r="U87" s="154" t="str">
        <f>IF(VLOOKUP(Input_table[[#This Row],[ID]],Table3[#All],5)="","",VLOOKUP(Input_table[[#This Row],[ID]],Table3[#All],5))</f>
        <v/>
      </c>
      <c r="V87" s="154" t="str">
        <f>IF(VLOOKUP(Input_table[[#This Row],[ID]],Table3[#All],7)="","",VLOOKUP(Input_table[[#This Row],[ID]],Table3[#All],7))</f>
        <v/>
      </c>
      <c r="W87" s="153" t="str">
        <f>IF(Input_table[[#This Row],[Impact value]]=1,W$2,
IF(Input_table[[#This Row],[Impact value]]=2,W$3,
IF(Input_table[[#This Row],[Impact value]]=3,W$4,
IF(Input_table[[#This Row],[Impact value]]=4,W$5,
IF(Input_table[[#This Row],[Impact value]]=5,W$6,"-")))))</f>
        <v>-</v>
      </c>
      <c r="X87" s="179"/>
      <c r="Y87" s="154" t="str">
        <f>IF(Input_table[[#This Row],[Risk value]]=0,"-",VLOOKUP(Input_table[[#This Row],[Risk value]],Help!$A$191:$B$195,2))</f>
        <v>-</v>
      </c>
      <c r="Z87" s="36">
        <f>IF(Input_table[[#This Row],[Severity]]=T$2,1,
IF(Input_table[[#This Row],[Severity]]=T$3,2,
IF(Input_table[[#This Row],[Severity]]=T$4,3,
IF(Input_table[[#This Row],[Severity]]=T$5,4,
IF(Input_table[[#This Row],[Severity]]=T$6,5,0)))))</f>
        <v>0</v>
      </c>
      <c r="AA87" s="36">
        <f>IF(Input_table[[#This Row],[Coping capacity]]=V$2,1,
IF(Input_table[[#This Row],[Coping capacity]]=V$3,2,
IF(Input_table[[#This Row],[Coping capacity]]=V$4,3,
IF(Input_table[[#This Row],[Coping capacity]]=V$5,4,
IF(Input_table[[#This Row],[Coping capacity]]=V$6,5,0)))))</f>
        <v>0</v>
      </c>
      <c r="AB87" s="36">
        <f>IF(Input_table[[#This Row],[Likelihood]]=S$2,1,
IF(Input_table[[#This Row],[Likelihood]]=S$3,2,
IF(Input_table[[#This Row],[Likelihood]]=S$4,3,
IF(Input_table[[#This Row],[Likelihood]]=S$5,4,
IF(Input_table[[#This Row],[Likelihood]]=S$6,5,0)))))</f>
        <v>0</v>
      </c>
      <c r="AC87" s="36">
        <f>IF(Input_table[[#This Row],[Vulnerability]]=U$2,5,
IF(Input_table[[#This Row],[Vulnerability]]=U$3,4,
IF(Input_table[[#This Row],[Vulnerability]]=U$4,3,
IF(Input_table[[#This Row],[Vulnerability]]=U$5,2,
IF(Input_table[[#This Row],[Vulnerability]]=U$6,1,0)))))</f>
        <v>0</v>
      </c>
      <c r="AD8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7" s="37" t="str">
        <f>IF(Input_table[[#This Row],[Impact value]]=AF$14,IF(Input_table[[#This Row],[likelihood value]]=AF$13,Input_table[[#This Row],[ID2]]&amp;"-",""),"")</f>
        <v/>
      </c>
      <c r="AG87" s="37" t="str">
        <f>IF(Input_table[[#This Row],[Impact value]]=AG$14,IF(Input_table[[#This Row],[likelihood value]]=AG$13,Input_table[[#This Row],[ID2]]&amp;"-",""),"")</f>
        <v/>
      </c>
      <c r="AH87" s="37" t="str">
        <f>IF(Input_table[[#This Row],[Impact value]]=AH$14,IF(Input_table[[#This Row],[likelihood value]]=AH$13,Input_table[[#This Row],[ID2]]&amp;"-",""),"")</f>
        <v/>
      </c>
      <c r="AI87" s="37" t="str">
        <f>IF(Input_table[[#This Row],[Impact value]]=AI$14,IF(Input_table[[#This Row],[likelihood value]]=AI$13,Input_table[[#This Row],[ID2]]&amp;"-",""),"")</f>
        <v/>
      </c>
      <c r="AJ87" s="37" t="str">
        <f>IF(Input_table[[#This Row],[Impact value]]=AJ$14,IF(Input_table[[#This Row],[likelihood value]]=AJ$13,Input_table[[#This Row],[ID2]]&amp;"-",""),"")</f>
        <v/>
      </c>
      <c r="AK87" s="37" t="str">
        <f>IF(Input_table[[#This Row],[Impact value]]=AK$14,IF(Input_table[[#This Row],[likelihood value]]=AK$13,Input_table[[#This Row],[ID2]]&amp;"-",""),"")</f>
        <v/>
      </c>
      <c r="AL87" s="37" t="str">
        <f>IF(Input_table[[#This Row],[Impact value]]=AL$14,IF(Input_table[[#This Row],[likelihood value]]=AL$13,Input_table[[#This Row],[ID2]]&amp;"-",""),"")</f>
        <v/>
      </c>
      <c r="AM87" s="37" t="str">
        <f>IF(Input_table[[#This Row],[Impact value]]=AM$14,IF(Input_table[[#This Row],[likelihood value]]=AM$13,Input_table[[#This Row],[ID2]]&amp;"-",""),"")</f>
        <v/>
      </c>
      <c r="AN87" s="37" t="str">
        <f>IF(Input_table[[#This Row],[Impact value]]=AN$14,IF(Input_table[[#This Row],[likelihood value]]=AN$13,Input_table[[#This Row],[ID2]]&amp;"-",""),"")</f>
        <v/>
      </c>
      <c r="AO87" s="37" t="str">
        <f>IF(Input_table[[#This Row],[Impact value]]=AO$14,IF(Input_table[[#This Row],[likelihood value]]=AO$13,Input_table[[#This Row],[ID2]]&amp;"-",""),"")</f>
        <v/>
      </c>
      <c r="AP87" s="37" t="str">
        <f>IF(Input_table[[#This Row],[Impact value]]=AP$14,IF(Input_table[[#This Row],[likelihood value]]=AP$13,Input_table[[#This Row],[ID2]]&amp;"-",""),"")</f>
        <v/>
      </c>
      <c r="AQ87" s="37" t="str">
        <f>IF(Input_table[[#This Row],[Impact value]]=AQ$14,IF(Input_table[[#This Row],[likelihood value]]=AQ$13,Input_table[[#This Row],[ID2]]&amp;"-",""),"")</f>
        <v/>
      </c>
      <c r="AR87" s="37" t="str">
        <f>IF(Input_table[[#This Row],[Impact value]]=AR$14,IF(Input_table[[#This Row],[likelihood value]]=AR$13,Input_table[[#This Row],[ID2]]&amp;"-",""),"")</f>
        <v/>
      </c>
      <c r="AS87" s="37" t="str">
        <f>IF(Input_table[[#This Row],[Impact value]]=AS$14,IF(Input_table[[#This Row],[likelihood value]]=AS$13,Input_table[[#This Row],[ID2]]&amp;"-",""),"")</f>
        <v/>
      </c>
      <c r="AT87" s="37" t="str">
        <f>IF(Input_table[[#This Row],[Impact value]]=AT$14,IF(Input_table[[#This Row],[likelihood value]]=AT$13,Input_table[[#This Row],[ID2]]&amp;"-",""),"")</f>
        <v/>
      </c>
      <c r="AU87" s="37" t="str">
        <f>IF(Input_table[[#This Row],[Impact value]]=AU$14,IF(Input_table[[#This Row],[likelihood value]]=AU$13,Input_table[[#This Row],[ID2]]&amp;"-",""),"")</f>
        <v/>
      </c>
      <c r="AV87" s="37" t="str">
        <f>IF(Input_table[[#This Row],[Impact value]]=AV$14,IF(Input_table[[#This Row],[likelihood value]]=AV$13,Input_table[[#This Row],[ID2]]&amp;"-",""),"")</f>
        <v/>
      </c>
      <c r="AW87" s="37" t="str">
        <f>IF(Input_table[[#This Row],[Impact value]]=AW$14,IF(Input_table[[#This Row],[likelihood value]]=AW$13,Input_table[[#This Row],[ID2]]&amp;"-",""),"")</f>
        <v/>
      </c>
      <c r="AX87" s="37" t="str">
        <f>IF(Input_table[[#This Row],[Impact value]]=AX$14,IF(Input_table[[#This Row],[likelihood value]]=AX$13,Input_table[[#This Row],[ID2]]&amp;"-",""),"")</f>
        <v/>
      </c>
      <c r="AY87" s="37" t="str">
        <f>IF(Input_table[[#This Row],[Impact value]]=AY$14,IF(Input_table[[#This Row],[likelihood value]]=AY$13,Input_table[[#This Row],[ID2]]&amp;"-",""),"")</f>
        <v/>
      </c>
      <c r="AZ87" s="37" t="str">
        <f>IF(Input_table[[#This Row],[Impact value]]=AZ$14,IF(Input_table[[#This Row],[likelihood value]]=AZ$13,Input_table[[#This Row],[ID2]]&amp;"-",""),"")</f>
        <v/>
      </c>
      <c r="BA87" s="37" t="str">
        <f>IF(Input_table[[#This Row],[Impact value]]=BA$14,IF(Input_table[[#This Row],[likelihood value]]=BA$13,Input_table[[#This Row],[ID2]]&amp;"-",""),"")</f>
        <v/>
      </c>
      <c r="BB87" s="37" t="str">
        <f>IF(Input_table[[#This Row],[Impact value]]=BB$14,IF(Input_table[[#This Row],[likelihood value]]=BB$13,Input_table[[#This Row],[ID2]]&amp;"-",""),"")</f>
        <v/>
      </c>
      <c r="BC87" s="37" t="str">
        <f>IF(Input_table[[#This Row],[Impact value]]=BC$14,IF(Input_table[[#This Row],[likelihood value]]=BC$13,Input_table[[#This Row],[ID2]]&amp;"-",""),"")</f>
        <v/>
      </c>
      <c r="BD87" s="37" t="str">
        <f>IF(Input_table[[#This Row],[Impact value]]=BD$14,IF(Input_table[[#This Row],[likelihood value]]=BD$13,Input_table[[#This Row],[ID2]]&amp;"-",""),"")</f>
        <v/>
      </c>
      <c r="BE87" s="37">
        <f>ROW(Input_table[[#This Row],[hazard]])-15</f>
        <v>72</v>
      </c>
      <c r="BF87" s="37"/>
    </row>
    <row r="88" spans="1:58" s="38" customFormat="1" x14ac:dyDescent="0.45">
      <c r="A88" s="29">
        <f>Input_table[[#This Row],[ID2]]</f>
        <v>73</v>
      </c>
      <c r="B88" s="30"/>
      <c r="C88" s="31"/>
      <c r="D88" s="31"/>
      <c r="E88" s="32"/>
      <c r="F88" s="33"/>
      <c r="G88" s="34"/>
      <c r="H88" s="34"/>
      <c r="I88" s="34"/>
      <c r="J88" s="34"/>
      <c r="K88" s="34"/>
      <c r="L88" s="34"/>
      <c r="M88" s="34"/>
      <c r="N88" s="34"/>
      <c r="O88" s="34"/>
      <c r="P88" s="34"/>
      <c r="Q88" s="34"/>
      <c r="R88" s="34"/>
      <c r="S88" s="35"/>
      <c r="T88" s="33"/>
      <c r="U88" s="154" t="str">
        <f>IF(VLOOKUP(Input_table[[#This Row],[ID]],Table3[#All],5)="","",VLOOKUP(Input_table[[#This Row],[ID]],Table3[#All],5))</f>
        <v/>
      </c>
      <c r="V88" s="154" t="str">
        <f>IF(VLOOKUP(Input_table[[#This Row],[ID]],Table3[#All],7)="","",VLOOKUP(Input_table[[#This Row],[ID]],Table3[#All],7))</f>
        <v/>
      </c>
      <c r="W88" s="153" t="str">
        <f>IF(Input_table[[#This Row],[Impact value]]=1,W$2,
IF(Input_table[[#This Row],[Impact value]]=2,W$3,
IF(Input_table[[#This Row],[Impact value]]=3,W$4,
IF(Input_table[[#This Row],[Impact value]]=4,W$5,
IF(Input_table[[#This Row],[Impact value]]=5,W$6,"-")))))</f>
        <v>-</v>
      </c>
      <c r="X88" s="179"/>
      <c r="Y88" s="154" t="str">
        <f>IF(Input_table[[#This Row],[Risk value]]=0,"-",VLOOKUP(Input_table[[#This Row],[Risk value]],Help!$A$191:$B$195,2))</f>
        <v>-</v>
      </c>
      <c r="Z88" s="36">
        <f>IF(Input_table[[#This Row],[Severity]]=T$2,1,
IF(Input_table[[#This Row],[Severity]]=T$3,2,
IF(Input_table[[#This Row],[Severity]]=T$4,3,
IF(Input_table[[#This Row],[Severity]]=T$5,4,
IF(Input_table[[#This Row],[Severity]]=T$6,5,0)))))</f>
        <v>0</v>
      </c>
      <c r="AA88" s="36">
        <f>IF(Input_table[[#This Row],[Coping capacity]]=V$2,1,
IF(Input_table[[#This Row],[Coping capacity]]=V$3,2,
IF(Input_table[[#This Row],[Coping capacity]]=V$4,3,
IF(Input_table[[#This Row],[Coping capacity]]=V$5,4,
IF(Input_table[[#This Row],[Coping capacity]]=V$6,5,0)))))</f>
        <v>0</v>
      </c>
      <c r="AB88" s="36">
        <f>IF(Input_table[[#This Row],[Likelihood]]=S$2,1,
IF(Input_table[[#This Row],[Likelihood]]=S$3,2,
IF(Input_table[[#This Row],[Likelihood]]=S$4,3,
IF(Input_table[[#This Row],[Likelihood]]=S$5,4,
IF(Input_table[[#This Row],[Likelihood]]=S$6,5,0)))))</f>
        <v>0</v>
      </c>
      <c r="AC88" s="36">
        <f>IF(Input_table[[#This Row],[Vulnerability]]=U$2,5,
IF(Input_table[[#This Row],[Vulnerability]]=U$3,4,
IF(Input_table[[#This Row],[Vulnerability]]=U$4,3,
IF(Input_table[[#This Row],[Vulnerability]]=U$5,2,
IF(Input_table[[#This Row],[Vulnerability]]=U$6,1,0)))))</f>
        <v>0</v>
      </c>
      <c r="AD8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8" s="37" t="str">
        <f>IF(Input_table[[#This Row],[Impact value]]=AF$14,IF(Input_table[[#This Row],[likelihood value]]=AF$13,Input_table[[#This Row],[ID2]]&amp;"-",""),"")</f>
        <v/>
      </c>
      <c r="AG88" s="37" t="str">
        <f>IF(Input_table[[#This Row],[Impact value]]=AG$14,IF(Input_table[[#This Row],[likelihood value]]=AG$13,Input_table[[#This Row],[ID2]]&amp;"-",""),"")</f>
        <v/>
      </c>
      <c r="AH88" s="37" t="str">
        <f>IF(Input_table[[#This Row],[Impact value]]=AH$14,IF(Input_table[[#This Row],[likelihood value]]=AH$13,Input_table[[#This Row],[ID2]]&amp;"-",""),"")</f>
        <v/>
      </c>
      <c r="AI88" s="37" t="str">
        <f>IF(Input_table[[#This Row],[Impact value]]=AI$14,IF(Input_table[[#This Row],[likelihood value]]=AI$13,Input_table[[#This Row],[ID2]]&amp;"-",""),"")</f>
        <v/>
      </c>
      <c r="AJ88" s="37" t="str">
        <f>IF(Input_table[[#This Row],[Impact value]]=AJ$14,IF(Input_table[[#This Row],[likelihood value]]=AJ$13,Input_table[[#This Row],[ID2]]&amp;"-",""),"")</f>
        <v/>
      </c>
      <c r="AK88" s="37" t="str">
        <f>IF(Input_table[[#This Row],[Impact value]]=AK$14,IF(Input_table[[#This Row],[likelihood value]]=AK$13,Input_table[[#This Row],[ID2]]&amp;"-",""),"")</f>
        <v/>
      </c>
      <c r="AL88" s="37" t="str">
        <f>IF(Input_table[[#This Row],[Impact value]]=AL$14,IF(Input_table[[#This Row],[likelihood value]]=AL$13,Input_table[[#This Row],[ID2]]&amp;"-",""),"")</f>
        <v/>
      </c>
      <c r="AM88" s="37" t="str">
        <f>IF(Input_table[[#This Row],[Impact value]]=AM$14,IF(Input_table[[#This Row],[likelihood value]]=AM$13,Input_table[[#This Row],[ID2]]&amp;"-",""),"")</f>
        <v/>
      </c>
      <c r="AN88" s="37" t="str">
        <f>IF(Input_table[[#This Row],[Impact value]]=AN$14,IF(Input_table[[#This Row],[likelihood value]]=AN$13,Input_table[[#This Row],[ID2]]&amp;"-",""),"")</f>
        <v/>
      </c>
      <c r="AO88" s="37" t="str">
        <f>IF(Input_table[[#This Row],[Impact value]]=AO$14,IF(Input_table[[#This Row],[likelihood value]]=AO$13,Input_table[[#This Row],[ID2]]&amp;"-",""),"")</f>
        <v/>
      </c>
      <c r="AP88" s="37" t="str">
        <f>IF(Input_table[[#This Row],[Impact value]]=AP$14,IF(Input_table[[#This Row],[likelihood value]]=AP$13,Input_table[[#This Row],[ID2]]&amp;"-",""),"")</f>
        <v/>
      </c>
      <c r="AQ88" s="37" t="str">
        <f>IF(Input_table[[#This Row],[Impact value]]=AQ$14,IF(Input_table[[#This Row],[likelihood value]]=AQ$13,Input_table[[#This Row],[ID2]]&amp;"-",""),"")</f>
        <v/>
      </c>
      <c r="AR88" s="37" t="str">
        <f>IF(Input_table[[#This Row],[Impact value]]=AR$14,IF(Input_table[[#This Row],[likelihood value]]=AR$13,Input_table[[#This Row],[ID2]]&amp;"-",""),"")</f>
        <v/>
      </c>
      <c r="AS88" s="37" t="str">
        <f>IF(Input_table[[#This Row],[Impact value]]=AS$14,IF(Input_table[[#This Row],[likelihood value]]=AS$13,Input_table[[#This Row],[ID2]]&amp;"-",""),"")</f>
        <v/>
      </c>
      <c r="AT88" s="37" t="str">
        <f>IF(Input_table[[#This Row],[Impact value]]=AT$14,IF(Input_table[[#This Row],[likelihood value]]=AT$13,Input_table[[#This Row],[ID2]]&amp;"-",""),"")</f>
        <v/>
      </c>
      <c r="AU88" s="37" t="str">
        <f>IF(Input_table[[#This Row],[Impact value]]=AU$14,IF(Input_table[[#This Row],[likelihood value]]=AU$13,Input_table[[#This Row],[ID2]]&amp;"-",""),"")</f>
        <v/>
      </c>
      <c r="AV88" s="37" t="str">
        <f>IF(Input_table[[#This Row],[Impact value]]=AV$14,IF(Input_table[[#This Row],[likelihood value]]=AV$13,Input_table[[#This Row],[ID2]]&amp;"-",""),"")</f>
        <v/>
      </c>
      <c r="AW88" s="37" t="str">
        <f>IF(Input_table[[#This Row],[Impact value]]=AW$14,IF(Input_table[[#This Row],[likelihood value]]=AW$13,Input_table[[#This Row],[ID2]]&amp;"-",""),"")</f>
        <v/>
      </c>
      <c r="AX88" s="37" t="str">
        <f>IF(Input_table[[#This Row],[Impact value]]=AX$14,IF(Input_table[[#This Row],[likelihood value]]=AX$13,Input_table[[#This Row],[ID2]]&amp;"-",""),"")</f>
        <v/>
      </c>
      <c r="AY88" s="37" t="str">
        <f>IF(Input_table[[#This Row],[Impact value]]=AY$14,IF(Input_table[[#This Row],[likelihood value]]=AY$13,Input_table[[#This Row],[ID2]]&amp;"-",""),"")</f>
        <v/>
      </c>
      <c r="AZ88" s="37" t="str">
        <f>IF(Input_table[[#This Row],[Impact value]]=AZ$14,IF(Input_table[[#This Row],[likelihood value]]=AZ$13,Input_table[[#This Row],[ID2]]&amp;"-",""),"")</f>
        <v/>
      </c>
      <c r="BA88" s="37" t="str">
        <f>IF(Input_table[[#This Row],[Impact value]]=BA$14,IF(Input_table[[#This Row],[likelihood value]]=BA$13,Input_table[[#This Row],[ID2]]&amp;"-",""),"")</f>
        <v/>
      </c>
      <c r="BB88" s="37" t="str">
        <f>IF(Input_table[[#This Row],[Impact value]]=BB$14,IF(Input_table[[#This Row],[likelihood value]]=BB$13,Input_table[[#This Row],[ID2]]&amp;"-",""),"")</f>
        <v/>
      </c>
      <c r="BC88" s="37" t="str">
        <f>IF(Input_table[[#This Row],[Impact value]]=BC$14,IF(Input_table[[#This Row],[likelihood value]]=BC$13,Input_table[[#This Row],[ID2]]&amp;"-",""),"")</f>
        <v/>
      </c>
      <c r="BD88" s="37" t="str">
        <f>IF(Input_table[[#This Row],[Impact value]]=BD$14,IF(Input_table[[#This Row],[likelihood value]]=BD$13,Input_table[[#This Row],[ID2]]&amp;"-",""),"")</f>
        <v/>
      </c>
      <c r="BE88" s="37">
        <f>ROW(Input_table[[#This Row],[hazard]])-15</f>
        <v>73</v>
      </c>
      <c r="BF88" s="37"/>
    </row>
    <row r="89" spans="1:58" s="38" customFormat="1" x14ac:dyDescent="0.45">
      <c r="A89" s="29">
        <f>Input_table[[#This Row],[ID2]]</f>
        <v>74</v>
      </c>
      <c r="B89" s="30"/>
      <c r="C89" s="31"/>
      <c r="D89" s="31"/>
      <c r="E89" s="32"/>
      <c r="F89" s="33"/>
      <c r="G89" s="34"/>
      <c r="H89" s="34"/>
      <c r="I89" s="34"/>
      <c r="J89" s="34"/>
      <c r="K89" s="34"/>
      <c r="L89" s="34"/>
      <c r="M89" s="34"/>
      <c r="N89" s="34"/>
      <c r="O89" s="34"/>
      <c r="P89" s="34"/>
      <c r="Q89" s="34"/>
      <c r="R89" s="34"/>
      <c r="S89" s="35"/>
      <c r="T89" s="33"/>
      <c r="U89" s="154" t="str">
        <f>IF(VLOOKUP(Input_table[[#This Row],[ID]],Table3[#All],5)="","",VLOOKUP(Input_table[[#This Row],[ID]],Table3[#All],5))</f>
        <v/>
      </c>
      <c r="V89" s="154" t="str">
        <f>IF(VLOOKUP(Input_table[[#This Row],[ID]],Table3[#All],7)="","",VLOOKUP(Input_table[[#This Row],[ID]],Table3[#All],7))</f>
        <v/>
      </c>
      <c r="W89" s="153" t="str">
        <f>IF(Input_table[[#This Row],[Impact value]]=1,W$2,
IF(Input_table[[#This Row],[Impact value]]=2,W$3,
IF(Input_table[[#This Row],[Impact value]]=3,W$4,
IF(Input_table[[#This Row],[Impact value]]=4,W$5,
IF(Input_table[[#This Row],[Impact value]]=5,W$6,"-")))))</f>
        <v>-</v>
      </c>
      <c r="X89" s="179"/>
      <c r="Y89" s="154" t="str">
        <f>IF(Input_table[[#This Row],[Risk value]]=0,"-",VLOOKUP(Input_table[[#This Row],[Risk value]],Help!$A$191:$B$195,2))</f>
        <v>-</v>
      </c>
      <c r="Z89" s="36">
        <f>IF(Input_table[[#This Row],[Severity]]=T$2,1,
IF(Input_table[[#This Row],[Severity]]=T$3,2,
IF(Input_table[[#This Row],[Severity]]=T$4,3,
IF(Input_table[[#This Row],[Severity]]=T$5,4,
IF(Input_table[[#This Row],[Severity]]=T$6,5,0)))))</f>
        <v>0</v>
      </c>
      <c r="AA89" s="36">
        <f>IF(Input_table[[#This Row],[Coping capacity]]=V$2,1,
IF(Input_table[[#This Row],[Coping capacity]]=V$3,2,
IF(Input_table[[#This Row],[Coping capacity]]=V$4,3,
IF(Input_table[[#This Row],[Coping capacity]]=V$5,4,
IF(Input_table[[#This Row],[Coping capacity]]=V$6,5,0)))))</f>
        <v>0</v>
      </c>
      <c r="AB89" s="36">
        <f>IF(Input_table[[#This Row],[Likelihood]]=S$2,1,
IF(Input_table[[#This Row],[Likelihood]]=S$3,2,
IF(Input_table[[#This Row],[Likelihood]]=S$4,3,
IF(Input_table[[#This Row],[Likelihood]]=S$5,4,
IF(Input_table[[#This Row],[Likelihood]]=S$6,5,0)))))</f>
        <v>0</v>
      </c>
      <c r="AC89" s="36">
        <f>IF(Input_table[[#This Row],[Vulnerability]]=U$2,5,
IF(Input_table[[#This Row],[Vulnerability]]=U$3,4,
IF(Input_table[[#This Row],[Vulnerability]]=U$4,3,
IF(Input_table[[#This Row],[Vulnerability]]=U$5,2,
IF(Input_table[[#This Row],[Vulnerability]]=U$6,1,0)))))</f>
        <v>0</v>
      </c>
      <c r="AD8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8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89" s="37" t="str">
        <f>IF(Input_table[[#This Row],[Impact value]]=AF$14,IF(Input_table[[#This Row],[likelihood value]]=AF$13,Input_table[[#This Row],[ID2]]&amp;"-",""),"")</f>
        <v/>
      </c>
      <c r="AG89" s="37" t="str">
        <f>IF(Input_table[[#This Row],[Impact value]]=AG$14,IF(Input_table[[#This Row],[likelihood value]]=AG$13,Input_table[[#This Row],[ID2]]&amp;"-",""),"")</f>
        <v/>
      </c>
      <c r="AH89" s="37" t="str">
        <f>IF(Input_table[[#This Row],[Impact value]]=AH$14,IF(Input_table[[#This Row],[likelihood value]]=AH$13,Input_table[[#This Row],[ID2]]&amp;"-",""),"")</f>
        <v/>
      </c>
      <c r="AI89" s="37" t="str">
        <f>IF(Input_table[[#This Row],[Impact value]]=AI$14,IF(Input_table[[#This Row],[likelihood value]]=AI$13,Input_table[[#This Row],[ID2]]&amp;"-",""),"")</f>
        <v/>
      </c>
      <c r="AJ89" s="37" t="str">
        <f>IF(Input_table[[#This Row],[Impact value]]=AJ$14,IF(Input_table[[#This Row],[likelihood value]]=AJ$13,Input_table[[#This Row],[ID2]]&amp;"-",""),"")</f>
        <v/>
      </c>
      <c r="AK89" s="37" t="str">
        <f>IF(Input_table[[#This Row],[Impact value]]=AK$14,IF(Input_table[[#This Row],[likelihood value]]=AK$13,Input_table[[#This Row],[ID2]]&amp;"-",""),"")</f>
        <v/>
      </c>
      <c r="AL89" s="37" t="str">
        <f>IF(Input_table[[#This Row],[Impact value]]=AL$14,IF(Input_table[[#This Row],[likelihood value]]=AL$13,Input_table[[#This Row],[ID2]]&amp;"-",""),"")</f>
        <v/>
      </c>
      <c r="AM89" s="37" t="str">
        <f>IF(Input_table[[#This Row],[Impact value]]=AM$14,IF(Input_table[[#This Row],[likelihood value]]=AM$13,Input_table[[#This Row],[ID2]]&amp;"-",""),"")</f>
        <v/>
      </c>
      <c r="AN89" s="37" t="str">
        <f>IF(Input_table[[#This Row],[Impact value]]=AN$14,IF(Input_table[[#This Row],[likelihood value]]=AN$13,Input_table[[#This Row],[ID2]]&amp;"-",""),"")</f>
        <v/>
      </c>
      <c r="AO89" s="37" t="str">
        <f>IF(Input_table[[#This Row],[Impact value]]=AO$14,IF(Input_table[[#This Row],[likelihood value]]=AO$13,Input_table[[#This Row],[ID2]]&amp;"-",""),"")</f>
        <v/>
      </c>
      <c r="AP89" s="37" t="str">
        <f>IF(Input_table[[#This Row],[Impact value]]=AP$14,IF(Input_table[[#This Row],[likelihood value]]=AP$13,Input_table[[#This Row],[ID2]]&amp;"-",""),"")</f>
        <v/>
      </c>
      <c r="AQ89" s="37" t="str">
        <f>IF(Input_table[[#This Row],[Impact value]]=AQ$14,IF(Input_table[[#This Row],[likelihood value]]=AQ$13,Input_table[[#This Row],[ID2]]&amp;"-",""),"")</f>
        <v/>
      </c>
      <c r="AR89" s="37" t="str">
        <f>IF(Input_table[[#This Row],[Impact value]]=AR$14,IF(Input_table[[#This Row],[likelihood value]]=AR$13,Input_table[[#This Row],[ID2]]&amp;"-",""),"")</f>
        <v/>
      </c>
      <c r="AS89" s="37" t="str">
        <f>IF(Input_table[[#This Row],[Impact value]]=AS$14,IF(Input_table[[#This Row],[likelihood value]]=AS$13,Input_table[[#This Row],[ID2]]&amp;"-",""),"")</f>
        <v/>
      </c>
      <c r="AT89" s="37" t="str">
        <f>IF(Input_table[[#This Row],[Impact value]]=AT$14,IF(Input_table[[#This Row],[likelihood value]]=AT$13,Input_table[[#This Row],[ID2]]&amp;"-",""),"")</f>
        <v/>
      </c>
      <c r="AU89" s="37" t="str">
        <f>IF(Input_table[[#This Row],[Impact value]]=AU$14,IF(Input_table[[#This Row],[likelihood value]]=AU$13,Input_table[[#This Row],[ID2]]&amp;"-",""),"")</f>
        <v/>
      </c>
      <c r="AV89" s="37" t="str">
        <f>IF(Input_table[[#This Row],[Impact value]]=AV$14,IF(Input_table[[#This Row],[likelihood value]]=AV$13,Input_table[[#This Row],[ID2]]&amp;"-",""),"")</f>
        <v/>
      </c>
      <c r="AW89" s="37" t="str">
        <f>IF(Input_table[[#This Row],[Impact value]]=AW$14,IF(Input_table[[#This Row],[likelihood value]]=AW$13,Input_table[[#This Row],[ID2]]&amp;"-",""),"")</f>
        <v/>
      </c>
      <c r="AX89" s="37" t="str">
        <f>IF(Input_table[[#This Row],[Impact value]]=AX$14,IF(Input_table[[#This Row],[likelihood value]]=AX$13,Input_table[[#This Row],[ID2]]&amp;"-",""),"")</f>
        <v/>
      </c>
      <c r="AY89" s="37" t="str">
        <f>IF(Input_table[[#This Row],[Impact value]]=AY$14,IF(Input_table[[#This Row],[likelihood value]]=AY$13,Input_table[[#This Row],[ID2]]&amp;"-",""),"")</f>
        <v/>
      </c>
      <c r="AZ89" s="37" t="str">
        <f>IF(Input_table[[#This Row],[Impact value]]=AZ$14,IF(Input_table[[#This Row],[likelihood value]]=AZ$13,Input_table[[#This Row],[ID2]]&amp;"-",""),"")</f>
        <v/>
      </c>
      <c r="BA89" s="37" t="str">
        <f>IF(Input_table[[#This Row],[Impact value]]=BA$14,IF(Input_table[[#This Row],[likelihood value]]=BA$13,Input_table[[#This Row],[ID2]]&amp;"-",""),"")</f>
        <v/>
      </c>
      <c r="BB89" s="37" t="str">
        <f>IF(Input_table[[#This Row],[Impact value]]=BB$14,IF(Input_table[[#This Row],[likelihood value]]=BB$13,Input_table[[#This Row],[ID2]]&amp;"-",""),"")</f>
        <v/>
      </c>
      <c r="BC89" s="37" t="str">
        <f>IF(Input_table[[#This Row],[Impact value]]=BC$14,IF(Input_table[[#This Row],[likelihood value]]=BC$13,Input_table[[#This Row],[ID2]]&amp;"-",""),"")</f>
        <v/>
      </c>
      <c r="BD89" s="37" t="str">
        <f>IF(Input_table[[#This Row],[Impact value]]=BD$14,IF(Input_table[[#This Row],[likelihood value]]=BD$13,Input_table[[#This Row],[ID2]]&amp;"-",""),"")</f>
        <v/>
      </c>
      <c r="BE89" s="37">
        <f>ROW(Input_table[[#This Row],[hazard]])-15</f>
        <v>74</v>
      </c>
      <c r="BF89" s="37"/>
    </row>
    <row r="90" spans="1:58" s="38" customFormat="1" x14ac:dyDescent="0.45">
      <c r="A90" s="29">
        <f>Input_table[[#This Row],[ID2]]</f>
        <v>75</v>
      </c>
      <c r="B90" s="30"/>
      <c r="C90" s="31"/>
      <c r="D90" s="31"/>
      <c r="E90" s="32"/>
      <c r="F90" s="33"/>
      <c r="G90" s="34"/>
      <c r="H90" s="34"/>
      <c r="I90" s="34"/>
      <c r="J90" s="34"/>
      <c r="K90" s="34"/>
      <c r="L90" s="34"/>
      <c r="M90" s="34"/>
      <c r="N90" s="34"/>
      <c r="O90" s="34"/>
      <c r="P90" s="34"/>
      <c r="Q90" s="34"/>
      <c r="R90" s="34"/>
      <c r="S90" s="35"/>
      <c r="T90" s="33"/>
      <c r="U90" s="154" t="str">
        <f>IF(VLOOKUP(Input_table[[#This Row],[ID]],Table3[#All],5)="","",VLOOKUP(Input_table[[#This Row],[ID]],Table3[#All],5))</f>
        <v/>
      </c>
      <c r="V90" s="154" t="str">
        <f>IF(VLOOKUP(Input_table[[#This Row],[ID]],Table3[#All],7)="","",VLOOKUP(Input_table[[#This Row],[ID]],Table3[#All],7))</f>
        <v/>
      </c>
      <c r="W90" s="153" t="str">
        <f>IF(Input_table[[#This Row],[Impact value]]=1,W$2,
IF(Input_table[[#This Row],[Impact value]]=2,W$3,
IF(Input_table[[#This Row],[Impact value]]=3,W$4,
IF(Input_table[[#This Row],[Impact value]]=4,W$5,
IF(Input_table[[#This Row],[Impact value]]=5,W$6,"-")))))</f>
        <v>-</v>
      </c>
      <c r="X90" s="179"/>
      <c r="Y90" s="154" t="str">
        <f>IF(Input_table[[#This Row],[Risk value]]=0,"-",VLOOKUP(Input_table[[#This Row],[Risk value]],Help!$A$191:$B$195,2))</f>
        <v>-</v>
      </c>
      <c r="Z90" s="36">
        <f>IF(Input_table[[#This Row],[Severity]]=T$2,1,
IF(Input_table[[#This Row],[Severity]]=T$3,2,
IF(Input_table[[#This Row],[Severity]]=T$4,3,
IF(Input_table[[#This Row],[Severity]]=T$5,4,
IF(Input_table[[#This Row],[Severity]]=T$6,5,0)))))</f>
        <v>0</v>
      </c>
      <c r="AA90" s="36">
        <f>IF(Input_table[[#This Row],[Coping capacity]]=V$2,1,
IF(Input_table[[#This Row],[Coping capacity]]=V$3,2,
IF(Input_table[[#This Row],[Coping capacity]]=V$4,3,
IF(Input_table[[#This Row],[Coping capacity]]=V$5,4,
IF(Input_table[[#This Row],[Coping capacity]]=V$6,5,0)))))</f>
        <v>0</v>
      </c>
      <c r="AB90" s="36">
        <f>IF(Input_table[[#This Row],[Likelihood]]=S$2,1,
IF(Input_table[[#This Row],[Likelihood]]=S$3,2,
IF(Input_table[[#This Row],[Likelihood]]=S$4,3,
IF(Input_table[[#This Row],[Likelihood]]=S$5,4,
IF(Input_table[[#This Row],[Likelihood]]=S$6,5,0)))))</f>
        <v>0</v>
      </c>
      <c r="AC90" s="36">
        <f>IF(Input_table[[#This Row],[Vulnerability]]=U$2,5,
IF(Input_table[[#This Row],[Vulnerability]]=U$3,4,
IF(Input_table[[#This Row],[Vulnerability]]=U$4,3,
IF(Input_table[[#This Row],[Vulnerability]]=U$5,2,
IF(Input_table[[#This Row],[Vulnerability]]=U$6,1,0)))))</f>
        <v>0</v>
      </c>
      <c r="AD9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0" s="37" t="str">
        <f>IF(Input_table[[#This Row],[Impact value]]=AF$14,IF(Input_table[[#This Row],[likelihood value]]=AF$13,Input_table[[#This Row],[ID2]]&amp;"-",""),"")</f>
        <v/>
      </c>
      <c r="AG90" s="37" t="str">
        <f>IF(Input_table[[#This Row],[Impact value]]=AG$14,IF(Input_table[[#This Row],[likelihood value]]=AG$13,Input_table[[#This Row],[ID2]]&amp;"-",""),"")</f>
        <v/>
      </c>
      <c r="AH90" s="37" t="str">
        <f>IF(Input_table[[#This Row],[Impact value]]=AH$14,IF(Input_table[[#This Row],[likelihood value]]=AH$13,Input_table[[#This Row],[ID2]]&amp;"-",""),"")</f>
        <v/>
      </c>
      <c r="AI90" s="37" t="str">
        <f>IF(Input_table[[#This Row],[Impact value]]=AI$14,IF(Input_table[[#This Row],[likelihood value]]=AI$13,Input_table[[#This Row],[ID2]]&amp;"-",""),"")</f>
        <v/>
      </c>
      <c r="AJ90" s="37" t="str">
        <f>IF(Input_table[[#This Row],[Impact value]]=AJ$14,IF(Input_table[[#This Row],[likelihood value]]=AJ$13,Input_table[[#This Row],[ID2]]&amp;"-",""),"")</f>
        <v/>
      </c>
      <c r="AK90" s="37" t="str">
        <f>IF(Input_table[[#This Row],[Impact value]]=AK$14,IF(Input_table[[#This Row],[likelihood value]]=AK$13,Input_table[[#This Row],[ID2]]&amp;"-",""),"")</f>
        <v/>
      </c>
      <c r="AL90" s="37" t="str">
        <f>IF(Input_table[[#This Row],[Impact value]]=AL$14,IF(Input_table[[#This Row],[likelihood value]]=AL$13,Input_table[[#This Row],[ID2]]&amp;"-",""),"")</f>
        <v/>
      </c>
      <c r="AM90" s="37" t="str">
        <f>IF(Input_table[[#This Row],[Impact value]]=AM$14,IF(Input_table[[#This Row],[likelihood value]]=AM$13,Input_table[[#This Row],[ID2]]&amp;"-",""),"")</f>
        <v/>
      </c>
      <c r="AN90" s="37" t="str">
        <f>IF(Input_table[[#This Row],[Impact value]]=AN$14,IF(Input_table[[#This Row],[likelihood value]]=AN$13,Input_table[[#This Row],[ID2]]&amp;"-",""),"")</f>
        <v/>
      </c>
      <c r="AO90" s="37" t="str">
        <f>IF(Input_table[[#This Row],[Impact value]]=AO$14,IF(Input_table[[#This Row],[likelihood value]]=AO$13,Input_table[[#This Row],[ID2]]&amp;"-",""),"")</f>
        <v/>
      </c>
      <c r="AP90" s="37" t="str">
        <f>IF(Input_table[[#This Row],[Impact value]]=AP$14,IF(Input_table[[#This Row],[likelihood value]]=AP$13,Input_table[[#This Row],[ID2]]&amp;"-",""),"")</f>
        <v/>
      </c>
      <c r="AQ90" s="37" t="str">
        <f>IF(Input_table[[#This Row],[Impact value]]=AQ$14,IF(Input_table[[#This Row],[likelihood value]]=AQ$13,Input_table[[#This Row],[ID2]]&amp;"-",""),"")</f>
        <v/>
      </c>
      <c r="AR90" s="37" t="str">
        <f>IF(Input_table[[#This Row],[Impact value]]=AR$14,IF(Input_table[[#This Row],[likelihood value]]=AR$13,Input_table[[#This Row],[ID2]]&amp;"-",""),"")</f>
        <v/>
      </c>
      <c r="AS90" s="37" t="str">
        <f>IF(Input_table[[#This Row],[Impact value]]=AS$14,IF(Input_table[[#This Row],[likelihood value]]=AS$13,Input_table[[#This Row],[ID2]]&amp;"-",""),"")</f>
        <v/>
      </c>
      <c r="AT90" s="37" t="str">
        <f>IF(Input_table[[#This Row],[Impact value]]=AT$14,IF(Input_table[[#This Row],[likelihood value]]=AT$13,Input_table[[#This Row],[ID2]]&amp;"-",""),"")</f>
        <v/>
      </c>
      <c r="AU90" s="37" t="str">
        <f>IF(Input_table[[#This Row],[Impact value]]=AU$14,IF(Input_table[[#This Row],[likelihood value]]=AU$13,Input_table[[#This Row],[ID2]]&amp;"-",""),"")</f>
        <v/>
      </c>
      <c r="AV90" s="37" t="str">
        <f>IF(Input_table[[#This Row],[Impact value]]=AV$14,IF(Input_table[[#This Row],[likelihood value]]=AV$13,Input_table[[#This Row],[ID2]]&amp;"-",""),"")</f>
        <v/>
      </c>
      <c r="AW90" s="37" t="str">
        <f>IF(Input_table[[#This Row],[Impact value]]=AW$14,IF(Input_table[[#This Row],[likelihood value]]=AW$13,Input_table[[#This Row],[ID2]]&amp;"-",""),"")</f>
        <v/>
      </c>
      <c r="AX90" s="37" t="str">
        <f>IF(Input_table[[#This Row],[Impact value]]=AX$14,IF(Input_table[[#This Row],[likelihood value]]=AX$13,Input_table[[#This Row],[ID2]]&amp;"-",""),"")</f>
        <v/>
      </c>
      <c r="AY90" s="37" t="str">
        <f>IF(Input_table[[#This Row],[Impact value]]=AY$14,IF(Input_table[[#This Row],[likelihood value]]=AY$13,Input_table[[#This Row],[ID2]]&amp;"-",""),"")</f>
        <v/>
      </c>
      <c r="AZ90" s="37" t="str">
        <f>IF(Input_table[[#This Row],[Impact value]]=AZ$14,IF(Input_table[[#This Row],[likelihood value]]=AZ$13,Input_table[[#This Row],[ID2]]&amp;"-",""),"")</f>
        <v/>
      </c>
      <c r="BA90" s="37" t="str">
        <f>IF(Input_table[[#This Row],[Impact value]]=BA$14,IF(Input_table[[#This Row],[likelihood value]]=BA$13,Input_table[[#This Row],[ID2]]&amp;"-",""),"")</f>
        <v/>
      </c>
      <c r="BB90" s="37" t="str">
        <f>IF(Input_table[[#This Row],[Impact value]]=BB$14,IF(Input_table[[#This Row],[likelihood value]]=BB$13,Input_table[[#This Row],[ID2]]&amp;"-",""),"")</f>
        <v/>
      </c>
      <c r="BC90" s="37" t="str">
        <f>IF(Input_table[[#This Row],[Impact value]]=BC$14,IF(Input_table[[#This Row],[likelihood value]]=BC$13,Input_table[[#This Row],[ID2]]&amp;"-",""),"")</f>
        <v/>
      </c>
      <c r="BD90" s="37" t="str">
        <f>IF(Input_table[[#This Row],[Impact value]]=BD$14,IF(Input_table[[#This Row],[likelihood value]]=BD$13,Input_table[[#This Row],[ID2]]&amp;"-",""),"")</f>
        <v/>
      </c>
      <c r="BE90" s="37">
        <f>ROW(Input_table[[#This Row],[hazard]])-15</f>
        <v>75</v>
      </c>
      <c r="BF90" s="37"/>
    </row>
    <row r="91" spans="1:58" s="38" customFormat="1" x14ac:dyDescent="0.45">
      <c r="A91" s="29">
        <f>Input_table[[#This Row],[ID2]]</f>
        <v>76</v>
      </c>
      <c r="B91" s="30"/>
      <c r="C91" s="31"/>
      <c r="D91" s="31"/>
      <c r="E91" s="32"/>
      <c r="F91" s="33"/>
      <c r="G91" s="34"/>
      <c r="H91" s="34"/>
      <c r="I91" s="34"/>
      <c r="J91" s="34"/>
      <c r="K91" s="34"/>
      <c r="L91" s="34"/>
      <c r="M91" s="34"/>
      <c r="N91" s="34"/>
      <c r="O91" s="34"/>
      <c r="P91" s="34"/>
      <c r="Q91" s="34"/>
      <c r="R91" s="34"/>
      <c r="S91" s="35"/>
      <c r="T91" s="33"/>
      <c r="U91" s="154" t="str">
        <f>IF(VLOOKUP(Input_table[[#This Row],[ID]],Table3[#All],5)="","",VLOOKUP(Input_table[[#This Row],[ID]],Table3[#All],5))</f>
        <v/>
      </c>
      <c r="V91" s="154" t="str">
        <f>IF(VLOOKUP(Input_table[[#This Row],[ID]],Table3[#All],7)="","",VLOOKUP(Input_table[[#This Row],[ID]],Table3[#All],7))</f>
        <v/>
      </c>
      <c r="W91" s="153" t="str">
        <f>IF(Input_table[[#This Row],[Impact value]]=1,W$2,
IF(Input_table[[#This Row],[Impact value]]=2,W$3,
IF(Input_table[[#This Row],[Impact value]]=3,W$4,
IF(Input_table[[#This Row],[Impact value]]=4,W$5,
IF(Input_table[[#This Row],[Impact value]]=5,W$6,"-")))))</f>
        <v>-</v>
      </c>
      <c r="X91" s="179"/>
      <c r="Y91" s="154" t="str">
        <f>IF(Input_table[[#This Row],[Risk value]]=0,"-",VLOOKUP(Input_table[[#This Row],[Risk value]],Help!$A$191:$B$195,2))</f>
        <v>-</v>
      </c>
      <c r="Z91" s="36">
        <f>IF(Input_table[[#This Row],[Severity]]=T$2,1,
IF(Input_table[[#This Row],[Severity]]=T$3,2,
IF(Input_table[[#This Row],[Severity]]=T$4,3,
IF(Input_table[[#This Row],[Severity]]=T$5,4,
IF(Input_table[[#This Row],[Severity]]=T$6,5,0)))))</f>
        <v>0</v>
      </c>
      <c r="AA91" s="36">
        <f>IF(Input_table[[#This Row],[Coping capacity]]=V$2,1,
IF(Input_table[[#This Row],[Coping capacity]]=V$3,2,
IF(Input_table[[#This Row],[Coping capacity]]=V$4,3,
IF(Input_table[[#This Row],[Coping capacity]]=V$5,4,
IF(Input_table[[#This Row],[Coping capacity]]=V$6,5,0)))))</f>
        <v>0</v>
      </c>
      <c r="AB91" s="36">
        <f>IF(Input_table[[#This Row],[Likelihood]]=S$2,1,
IF(Input_table[[#This Row],[Likelihood]]=S$3,2,
IF(Input_table[[#This Row],[Likelihood]]=S$4,3,
IF(Input_table[[#This Row],[Likelihood]]=S$5,4,
IF(Input_table[[#This Row],[Likelihood]]=S$6,5,0)))))</f>
        <v>0</v>
      </c>
      <c r="AC91" s="36">
        <f>IF(Input_table[[#This Row],[Vulnerability]]=U$2,5,
IF(Input_table[[#This Row],[Vulnerability]]=U$3,4,
IF(Input_table[[#This Row],[Vulnerability]]=U$4,3,
IF(Input_table[[#This Row],[Vulnerability]]=U$5,2,
IF(Input_table[[#This Row],[Vulnerability]]=U$6,1,0)))))</f>
        <v>0</v>
      </c>
      <c r="AD9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1" s="37" t="str">
        <f>IF(Input_table[[#This Row],[Impact value]]=AF$14,IF(Input_table[[#This Row],[likelihood value]]=AF$13,Input_table[[#This Row],[ID2]]&amp;"-",""),"")</f>
        <v/>
      </c>
      <c r="AG91" s="37" t="str">
        <f>IF(Input_table[[#This Row],[Impact value]]=AG$14,IF(Input_table[[#This Row],[likelihood value]]=AG$13,Input_table[[#This Row],[ID2]]&amp;"-",""),"")</f>
        <v/>
      </c>
      <c r="AH91" s="37" t="str">
        <f>IF(Input_table[[#This Row],[Impact value]]=AH$14,IF(Input_table[[#This Row],[likelihood value]]=AH$13,Input_table[[#This Row],[ID2]]&amp;"-",""),"")</f>
        <v/>
      </c>
      <c r="AI91" s="37" t="str">
        <f>IF(Input_table[[#This Row],[Impact value]]=AI$14,IF(Input_table[[#This Row],[likelihood value]]=AI$13,Input_table[[#This Row],[ID2]]&amp;"-",""),"")</f>
        <v/>
      </c>
      <c r="AJ91" s="37" t="str">
        <f>IF(Input_table[[#This Row],[Impact value]]=AJ$14,IF(Input_table[[#This Row],[likelihood value]]=AJ$13,Input_table[[#This Row],[ID2]]&amp;"-",""),"")</f>
        <v/>
      </c>
      <c r="AK91" s="37" t="str">
        <f>IF(Input_table[[#This Row],[Impact value]]=AK$14,IF(Input_table[[#This Row],[likelihood value]]=AK$13,Input_table[[#This Row],[ID2]]&amp;"-",""),"")</f>
        <v/>
      </c>
      <c r="AL91" s="37" t="str">
        <f>IF(Input_table[[#This Row],[Impact value]]=AL$14,IF(Input_table[[#This Row],[likelihood value]]=AL$13,Input_table[[#This Row],[ID2]]&amp;"-",""),"")</f>
        <v/>
      </c>
      <c r="AM91" s="37" t="str">
        <f>IF(Input_table[[#This Row],[Impact value]]=AM$14,IF(Input_table[[#This Row],[likelihood value]]=AM$13,Input_table[[#This Row],[ID2]]&amp;"-",""),"")</f>
        <v/>
      </c>
      <c r="AN91" s="37" t="str">
        <f>IF(Input_table[[#This Row],[Impact value]]=AN$14,IF(Input_table[[#This Row],[likelihood value]]=AN$13,Input_table[[#This Row],[ID2]]&amp;"-",""),"")</f>
        <v/>
      </c>
      <c r="AO91" s="37" t="str">
        <f>IF(Input_table[[#This Row],[Impact value]]=AO$14,IF(Input_table[[#This Row],[likelihood value]]=AO$13,Input_table[[#This Row],[ID2]]&amp;"-",""),"")</f>
        <v/>
      </c>
      <c r="AP91" s="37" t="str">
        <f>IF(Input_table[[#This Row],[Impact value]]=AP$14,IF(Input_table[[#This Row],[likelihood value]]=AP$13,Input_table[[#This Row],[ID2]]&amp;"-",""),"")</f>
        <v/>
      </c>
      <c r="AQ91" s="37" t="str">
        <f>IF(Input_table[[#This Row],[Impact value]]=AQ$14,IF(Input_table[[#This Row],[likelihood value]]=AQ$13,Input_table[[#This Row],[ID2]]&amp;"-",""),"")</f>
        <v/>
      </c>
      <c r="AR91" s="37" t="str">
        <f>IF(Input_table[[#This Row],[Impact value]]=AR$14,IF(Input_table[[#This Row],[likelihood value]]=AR$13,Input_table[[#This Row],[ID2]]&amp;"-",""),"")</f>
        <v/>
      </c>
      <c r="AS91" s="37" t="str">
        <f>IF(Input_table[[#This Row],[Impact value]]=AS$14,IF(Input_table[[#This Row],[likelihood value]]=AS$13,Input_table[[#This Row],[ID2]]&amp;"-",""),"")</f>
        <v/>
      </c>
      <c r="AT91" s="37" t="str">
        <f>IF(Input_table[[#This Row],[Impact value]]=AT$14,IF(Input_table[[#This Row],[likelihood value]]=AT$13,Input_table[[#This Row],[ID2]]&amp;"-",""),"")</f>
        <v/>
      </c>
      <c r="AU91" s="37" t="str">
        <f>IF(Input_table[[#This Row],[Impact value]]=AU$14,IF(Input_table[[#This Row],[likelihood value]]=AU$13,Input_table[[#This Row],[ID2]]&amp;"-",""),"")</f>
        <v/>
      </c>
      <c r="AV91" s="37" t="str">
        <f>IF(Input_table[[#This Row],[Impact value]]=AV$14,IF(Input_table[[#This Row],[likelihood value]]=AV$13,Input_table[[#This Row],[ID2]]&amp;"-",""),"")</f>
        <v/>
      </c>
      <c r="AW91" s="37" t="str">
        <f>IF(Input_table[[#This Row],[Impact value]]=AW$14,IF(Input_table[[#This Row],[likelihood value]]=AW$13,Input_table[[#This Row],[ID2]]&amp;"-",""),"")</f>
        <v/>
      </c>
      <c r="AX91" s="37" t="str">
        <f>IF(Input_table[[#This Row],[Impact value]]=AX$14,IF(Input_table[[#This Row],[likelihood value]]=AX$13,Input_table[[#This Row],[ID2]]&amp;"-",""),"")</f>
        <v/>
      </c>
      <c r="AY91" s="37" t="str">
        <f>IF(Input_table[[#This Row],[Impact value]]=AY$14,IF(Input_table[[#This Row],[likelihood value]]=AY$13,Input_table[[#This Row],[ID2]]&amp;"-",""),"")</f>
        <v/>
      </c>
      <c r="AZ91" s="37" t="str">
        <f>IF(Input_table[[#This Row],[Impact value]]=AZ$14,IF(Input_table[[#This Row],[likelihood value]]=AZ$13,Input_table[[#This Row],[ID2]]&amp;"-",""),"")</f>
        <v/>
      </c>
      <c r="BA91" s="37" t="str">
        <f>IF(Input_table[[#This Row],[Impact value]]=BA$14,IF(Input_table[[#This Row],[likelihood value]]=BA$13,Input_table[[#This Row],[ID2]]&amp;"-",""),"")</f>
        <v/>
      </c>
      <c r="BB91" s="37" t="str">
        <f>IF(Input_table[[#This Row],[Impact value]]=BB$14,IF(Input_table[[#This Row],[likelihood value]]=BB$13,Input_table[[#This Row],[ID2]]&amp;"-",""),"")</f>
        <v/>
      </c>
      <c r="BC91" s="37" t="str">
        <f>IF(Input_table[[#This Row],[Impact value]]=BC$14,IF(Input_table[[#This Row],[likelihood value]]=BC$13,Input_table[[#This Row],[ID2]]&amp;"-",""),"")</f>
        <v/>
      </c>
      <c r="BD91" s="37" t="str">
        <f>IF(Input_table[[#This Row],[Impact value]]=BD$14,IF(Input_table[[#This Row],[likelihood value]]=BD$13,Input_table[[#This Row],[ID2]]&amp;"-",""),"")</f>
        <v/>
      </c>
      <c r="BE91" s="37">
        <f>ROW(Input_table[[#This Row],[hazard]])-15</f>
        <v>76</v>
      </c>
      <c r="BF91" s="37"/>
    </row>
    <row r="92" spans="1:58" s="38" customFormat="1" x14ac:dyDescent="0.45">
      <c r="A92" s="29">
        <f>Input_table[[#This Row],[ID2]]</f>
        <v>77</v>
      </c>
      <c r="B92" s="30"/>
      <c r="C92" s="31"/>
      <c r="D92" s="31"/>
      <c r="E92" s="32"/>
      <c r="F92" s="33"/>
      <c r="G92" s="34"/>
      <c r="H92" s="34"/>
      <c r="I92" s="34"/>
      <c r="J92" s="34"/>
      <c r="K92" s="34"/>
      <c r="L92" s="34"/>
      <c r="M92" s="34"/>
      <c r="N92" s="34"/>
      <c r="O92" s="34"/>
      <c r="P92" s="34"/>
      <c r="Q92" s="34"/>
      <c r="R92" s="34"/>
      <c r="S92" s="35"/>
      <c r="T92" s="33"/>
      <c r="U92" s="154" t="str">
        <f>IF(VLOOKUP(Input_table[[#This Row],[ID]],Table3[#All],5)="","",VLOOKUP(Input_table[[#This Row],[ID]],Table3[#All],5))</f>
        <v/>
      </c>
      <c r="V92" s="154" t="str">
        <f>IF(VLOOKUP(Input_table[[#This Row],[ID]],Table3[#All],7)="","",VLOOKUP(Input_table[[#This Row],[ID]],Table3[#All],7))</f>
        <v/>
      </c>
      <c r="W92" s="153" t="str">
        <f>IF(Input_table[[#This Row],[Impact value]]=1,W$2,
IF(Input_table[[#This Row],[Impact value]]=2,W$3,
IF(Input_table[[#This Row],[Impact value]]=3,W$4,
IF(Input_table[[#This Row],[Impact value]]=4,W$5,
IF(Input_table[[#This Row],[Impact value]]=5,W$6,"-")))))</f>
        <v>-</v>
      </c>
      <c r="X92" s="179"/>
      <c r="Y92" s="154" t="str">
        <f>IF(Input_table[[#This Row],[Risk value]]=0,"-",VLOOKUP(Input_table[[#This Row],[Risk value]],Help!$A$191:$B$195,2))</f>
        <v>-</v>
      </c>
      <c r="Z92" s="36">
        <f>IF(Input_table[[#This Row],[Severity]]=T$2,1,
IF(Input_table[[#This Row],[Severity]]=T$3,2,
IF(Input_table[[#This Row],[Severity]]=T$4,3,
IF(Input_table[[#This Row],[Severity]]=T$5,4,
IF(Input_table[[#This Row],[Severity]]=T$6,5,0)))))</f>
        <v>0</v>
      </c>
      <c r="AA92" s="36">
        <f>IF(Input_table[[#This Row],[Coping capacity]]=V$2,1,
IF(Input_table[[#This Row],[Coping capacity]]=V$3,2,
IF(Input_table[[#This Row],[Coping capacity]]=V$4,3,
IF(Input_table[[#This Row],[Coping capacity]]=V$5,4,
IF(Input_table[[#This Row],[Coping capacity]]=V$6,5,0)))))</f>
        <v>0</v>
      </c>
      <c r="AB92" s="36">
        <f>IF(Input_table[[#This Row],[Likelihood]]=S$2,1,
IF(Input_table[[#This Row],[Likelihood]]=S$3,2,
IF(Input_table[[#This Row],[Likelihood]]=S$4,3,
IF(Input_table[[#This Row],[Likelihood]]=S$5,4,
IF(Input_table[[#This Row],[Likelihood]]=S$6,5,0)))))</f>
        <v>0</v>
      </c>
      <c r="AC92" s="36">
        <f>IF(Input_table[[#This Row],[Vulnerability]]=U$2,5,
IF(Input_table[[#This Row],[Vulnerability]]=U$3,4,
IF(Input_table[[#This Row],[Vulnerability]]=U$4,3,
IF(Input_table[[#This Row],[Vulnerability]]=U$5,2,
IF(Input_table[[#This Row],[Vulnerability]]=U$6,1,0)))))</f>
        <v>0</v>
      </c>
      <c r="AD9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2" s="37" t="str">
        <f>IF(Input_table[[#This Row],[Impact value]]=AF$14,IF(Input_table[[#This Row],[likelihood value]]=AF$13,Input_table[[#This Row],[ID2]]&amp;"-",""),"")</f>
        <v/>
      </c>
      <c r="AG92" s="37" t="str">
        <f>IF(Input_table[[#This Row],[Impact value]]=AG$14,IF(Input_table[[#This Row],[likelihood value]]=AG$13,Input_table[[#This Row],[ID2]]&amp;"-",""),"")</f>
        <v/>
      </c>
      <c r="AH92" s="37" t="str">
        <f>IF(Input_table[[#This Row],[Impact value]]=AH$14,IF(Input_table[[#This Row],[likelihood value]]=AH$13,Input_table[[#This Row],[ID2]]&amp;"-",""),"")</f>
        <v/>
      </c>
      <c r="AI92" s="37" t="str">
        <f>IF(Input_table[[#This Row],[Impact value]]=AI$14,IF(Input_table[[#This Row],[likelihood value]]=AI$13,Input_table[[#This Row],[ID2]]&amp;"-",""),"")</f>
        <v/>
      </c>
      <c r="AJ92" s="37" t="str">
        <f>IF(Input_table[[#This Row],[Impact value]]=AJ$14,IF(Input_table[[#This Row],[likelihood value]]=AJ$13,Input_table[[#This Row],[ID2]]&amp;"-",""),"")</f>
        <v/>
      </c>
      <c r="AK92" s="37" t="str">
        <f>IF(Input_table[[#This Row],[Impact value]]=AK$14,IF(Input_table[[#This Row],[likelihood value]]=AK$13,Input_table[[#This Row],[ID2]]&amp;"-",""),"")</f>
        <v/>
      </c>
      <c r="AL92" s="37" t="str">
        <f>IF(Input_table[[#This Row],[Impact value]]=AL$14,IF(Input_table[[#This Row],[likelihood value]]=AL$13,Input_table[[#This Row],[ID2]]&amp;"-",""),"")</f>
        <v/>
      </c>
      <c r="AM92" s="37" t="str">
        <f>IF(Input_table[[#This Row],[Impact value]]=AM$14,IF(Input_table[[#This Row],[likelihood value]]=AM$13,Input_table[[#This Row],[ID2]]&amp;"-",""),"")</f>
        <v/>
      </c>
      <c r="AN92" s="37" t="str">
        <f>IF(Input_table[[#This Row],[Impact value]]=AN$14,IF(Input_table[[#This Row],[likelihood value]]=AN$13,Input_table[[#This Row],[ID2]]&amp;"-",""),"")</f>
        <v/>
      </c>
      <c r="AO92" s="37" t="str">
        <f>IF(Input_table[[#This Row],[Impact value]]=AO$14,IF(Input_table[[#This Row],[likelihood value]]=AO$13,Input_table[[#This Row],[ID2]]&amp;"-",""),"")</f>
        <v/>
      </c>
      <c r="AP92" s="37" t="str">
        <f>IF(Input_table[[#This Row],[Impact value]]=AP$14,IF(Input_table[[#This Row],[likelihood value]]=AP$13,Input_table[[#This Row],[ID2]]&amp;"-",""),"")</f>
        <v/>
      </c>
      <c r="AQ92" s="37" t="str">
        <f>IF(Input_table[[#This Row],[Impact value]]=AQ$14,IF(Input_table[[#This Row],[likelihood value]]=AQ$13,Input_table[[#This Row],[ID2]]&amp;"-",""),"")</f>
        <v/>
      </c>
      <c r="AR92" s="37" t="str">
        <f>IF(Input_table[[#This Row],[Impact value]]=AR$14,IF(Input_table[[#This Row],[likelihood value]]=AR$13,Input_table[[#This Row],[ID2]]&amp;"-",""),"")</f>
        <v/>
      </c>
      <c r="AS92" s="37" t="str">
        <f>IF(Input_table[[#This Row],[Impact value]]=AS$14,IF(Input_table[[#This Row],[likelihood value]]=AS$13,Input_table[[#This Row],[ID2]]&amp;"-",""),"")</f>
        <v/>
      </c>
      <c r="AT92" s="37" t="str">
        <f>IF(Input_table[[#This Row],[Impact value]]=AT$14,IF(Input_table[[#This Row],[likelihood value]]=AT$13,Input_table[[#This Row],[ID2]]&amp;"-",""),"")</f>
        <v/>
      </c>
      <c r="AU92" s="37" t="str">
        <f>IF(Input_table[[#This Row],[Impact value]]=AU$14,IF(Input_table[[#This Row],[likelihood value]]=AU$13,Input_table[[#This Row],[ID2]]&amp;"-",""),"")</f>
        <v/>
      </c>
      <c r="AV92" s="37" t="str">
        <f>IF(Input_table[[#This Row],[Impact value]]=AV$14,IF(Input_table[[#This Row],[likelihood value]]=AV$13,Input_table[[#This Row],[ID2]]&amp;"-",""),"")</f>
        <v/>
      </c>
      <c r="AW92" s="37" t="str">
        <f>IF(Input_table[[#This Row],[Impact value]]=AW$14,IF(Input_table[[#This Row],[likelihood value]]=AW$13,Input_table[[#This Row],[ID2]]&amp;"-",""),"")</f>
        <v/>
      </c>
      <c r="AX92" s="37" t="str">
        <f>IF(Input_table[[#This Row],[Impact value]]=AX$14,IF(Input_table[[#This Row],[likelihood value]]=AX$13,Input_table[[#This Row],[ID2]]&amp;"-",""),"")</f>
        <v/>
      </c>
      <c r="AY92" s="37" t="str">
        <f>IF(Input_table[[#This Row],[Impact value]]=AY$14,IF(Input_table[[#This Row],[likelihood value]]=AY$13,Input_table[[#This Row],[ID2]]&amp;"-",""),"")</f>
        <v/>
      </c>
      <c r="AZ92" s="37" t="str">
        <f>IF(Input_table[[#This Row],[Impact value]]=AZ$14,IF(Input_table[[#This Row],[likelihood value]]=AZ$13,Input_table[[#This Row],[ID2]]&amp;"-",""),"")</f>
        <v/>
      </c>
      <c r="BA92" s="37" t="str">
        <f>IF(Input_table[[#This Row],[Impact value]]=BA$14,IF(Input_table[[#This Row],[likelihood value]]=BA$13,Input_table[[#This Row],[ID2]]&amp;"-",""),"")</f>
        <v/>
      </c>
      <c r="BB92" s="37" t="str">
        <f>IF(Input_table[[#This Row],[Impact value]]=BB$14,IF(Input_table[[#This Row],[likelihood value]]=BB$13,Input_table[[#This Row],[ID2]]&amp;"-",""),"")</f>
        <v/>
      </c>
      <c r="BC92" s="37" t="str">
        <f>IF(Input_table[[#This Row],[Impact value]]=BC$14,IF(Input_table[[#This Row],[likelihood value]]=BC$13,Input_table[[#This Row],[ID2]]&amp;"-",""),"")</f>
        <v/>
      </c>
      <c r="BD92" s="37" t="str">
        <f>IF(Input_table[[#This Row],[Impact value]]=BD$14,IF(Input_table[[#This Row],[likelihood value]]=BD$13,Input_table[[#This Row],[ID2]]&amp;"-",""),"")</f>
        <v/>
      </c>
      <c r="BE92" s="37">
        <f>ROW(Input_table[[#This Row],[hazard]])-15</f>
        <v>77</v>
      </c>
      <c r="BF92" s="37"/>
    </row>
    <row r="93" spans="1:58" s="38" customFormat="1" x14ac:dyDescent="0.45">
      <c r="A93" s="29">
        <f>Input_table[[#This Row],[ID2]]</f>
        <v>78</v>
      </c>
      <c r="B93" s="30"/>
      <c r="C93" s="31"/>
      <c r="D93" s="31"/>
      <c r="E93" s="32"/>
      <c r="F93" s="33"/>
      <c r="G93" s="34"/>
      <c r="H93" s="34"/>
      <c r="I93" s="34"/>
      <c r="J93" s="34"/>
      <c r="K93" s="34"/>
      <c r="L93" s="34"/>
      <c r="M93" s="34"/>
      <c r="N93" s="34"/>
      <c r="O93" s="34"/>
      <c r="P93" s="34"/>
      <c r="Q93" s="34"/>
      <c r="R93" s="34"/>
      <c r="S93" s="35"/>
      <c r="T93" s="33"/>
      <c r="U93" s="154" t="str">
        <f>IF(VLOOKUP(Input_table[[#This Row],[ID]],Table3[#All],5)="","",VLOOKUP(Input_table[[#This Row],[ID]],Table3[#All],5))</f>
        <v/>
      </c>
      <c r="V93" s="154" t="str">
        <f>IF(VLOOKUP(Input_table[[#This Row],[ID]],Table3[#All],7)="","",VLOOKUP(Input_table[[#This Row],[ID]],Table3[#All],7))</f>
        <v/>
      </c>
      <c r="W93" s="153" t="str">
        <f>IF(Input_table[[#This Row],[Impact value]]=1,W$2,
IF(Input_table[[#This Row],[Impact value]]=2,W$3,
IF(Input_table[[#This Row],[Impact value]]=3,W$4,
IF(Input_table[[#This Row],[Impact value]]=4,W$5,
IF(Input_table[[#This Row],[Impact value]]=5,W$6,"-")))))</f>
        <v>-</v>
      </c>
      <c r="X93" s="179"/>
      <c r="Y93" s="154" t="str">
        <f>IF(Input_table[[#This Row],[Risk value]]=0,"-",VLOOKUP(Input_table[[#This Row],[Risk value]],Help!$A$191:$B$195,2))</f>
        <v>-</v>
      </c>
      <c r="Z93" s="36">
        <f>IF(Input_table[[#This Row],[Severity]]=T$2,1,
IF(Input_table[[#This Row],[Severity]]=T$3,2,
IF(Input_table[[#This Row],[Severity]]=T$4,3,
IF(Input_table[[#This Row],[Severity]]=T$5,4,
IF(Input_table[[#This Row],[Severity]]=T$6,5,0)))))</f>
        <v>0</v>
      </c>
      <c r="AA93" s="36">
        <f>IF(Input_table[[#This Row],[Coping capacity]]=V$2,1,
IF(Input_table[[#This Row],[Coping capacity]]=V$3,2,
IF(Input_table[[#This Row],[Coping capacity]]=V$4,3,
IF(Input_table[[#This Row],[Coping capacity]]=V$5,4,
IF(Input_table[[#This Row],[Coping capacity]]=V$6,5,0)))))</f>
        <v>0</v>
      </c>
      <c r="AB93" s="36">
        <f>IF(Input_table[[#This Row],[Likelihood]]=S$2,1,
IF(Input_table[[#This Row],[Likelihood]]=S$3,2,
IF(Input_table[[#This Row],[Likelihood]]=S$4,3,
IF(Input_table[[#This Row],[Likelihood]]=S$5,4,
IF(Input_table[[#This Row],[Likelihood]]=S$6,5,0)))))</f>
        <v>0</v>
      </c>
      <c r="AC93" s="36">
        <f>IF(Input_table[[#This Row],[Vulnerability]]=U$2,5,
IF(Input_table[[#This Row],[Vulnerability]]=U$3,4,
IF(Input_table[[#This Row],[Vulnerability]]=U$4,3,
IF(Input_table[[#This Row],[Vulnerability]]=U$5,2,
IF(Input_table[[#This Row],[Vulnerability]]=U$6,1,0)))))</f>
        <v>0</v>
      </c>
      <c r="AD9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3" s="37" t="str">
        <f>IF(Input_table[[#This Row],[Impact value]]=AF$14,IF(Input_table[[#This Row],[likelihood value]]=AF$13,Input_table[[#This Row],[ID2]]&amp;"-",""),"")</f>
        <v/>
      </c>
      <c r="AG93" s="37" t="str">
        <f>IF(Input_table[[#This Row],[Impact value]]=AG$14,IF(Input_table[[#This Row],[likelihood value]]=AG$13,Input_table[[#This Row],[ID2]]&amp;"-",""),"")</f>
        <v/>
      </c>
      <c r="AH93" s="37" t="str">
        <f>IF(Input_table[[#This Row],[Impact value]]=AH$14,IF(Input_table[[#This Row],[likelihood value]]=AH$13,Input_table[[#This Row],[ID2]]&amp;"-",""),"")</f>
        <v/>
      </c>
      <c r="AI93" s="37" t="str">
        <f>IF(Input_table[[#This Row],[Impact value]]=AI$14,IF(Input_table[[#This Row],[likelihood value]]=AI$13,Input_table[[#This Row],[ID2]]&amp;"-",""),"")</f>
        <v/>
      </c>
      <c r="AJ93" s="37" t="str">
        <f>IF(Input_table[[#This Row],[Impact value]]=AJ$14,IF(Input_table[[#This Row],[likelihood value]]=AJ$13,Input_table[[#This Row],[ID2]]&amp;"-",""),"")</f>
        <v/>
      </c>
      <c r="AK93" s="37" t="str">
        <f>IF(Input_table[[#This Row],[Impact value]]=AK$14,IF(Input_table[[#This Row],[likelihood value]]=AK$13,Input_table[[#This Row],[ID2]]&amp;"-",""),"")</f>
        <v/>
      </c>
      <c r="AL93" s="37" t="str">
        <f>IF(Input_table[[#This Row],[Impact value]]=AL$14,IF(Input_table[[#This Row],[likelihood value]]=AL$13,Input_table[[#This Row],[ID2]]&amp;"-",""),"")</f>
        <v/>
      </c>
      <c r="AM93" s="37" t="str">
        <f>IF(Input_table[[#This Row],[Impact value]]=AM$14,IF(Input_table[[#This Row],[likelihood value]]=AM$13,Input_table[[#This Row],[ID2]]&amp;"-",""),"")</f>
        <v/>
      </c>
      <c r="AN93" s="37" t="str">
        <f>IF(Input_table[[#This Row],[Impact value]]=AN$14,IF(Input_table[[#This Row],[likelihood value]]=AN$13,Input_table[[#This Row],[ID2]]&amp;"-",""),"")</f>
        <v/>
      </c>
      <c r="AO93" s="37" t="str">
        <f>IF(Input_table[[#This Row],[Impact value]]=AO$14,IF(Input_table[[#This Row],[likelihood value]]=AO$13,Input_table[[#This Row],[ID2]]&amp;"-",""),"")</f>
        <v/>
      </c>
      <c r="AP93" s="37" t="str">
        <f>IF(Input_table[[#This Row],[Impact value]]=AP$14,IF(Input_table[[#This Row],[likelihood value]]=AP$13,Input_table[[#This Row],[ID2]]&amp;"-",""),"")</f>
        <v/>
      </c>
      <c r="AQ93" s="37" t="str">
        <f>IF(Input_table[[#This Row],[Impact value]]=AQ$14,IF(Input_table[[#This Row],[likelihood value]]=AQ$13,Input_table[[#This Row],[ID2]]&amp;"-",""),"")</f>
        <v/>
      </c>
      <c r="AR93" s="37" t="str">
        <f>IF(Input_table[[#This Row],[Impact value]]=AR$14,IF(Input_table[[#This Row],[likelihood value]]=AR$13,Input_table[[#This Row],[ID2]]&amp;"-",""),"")</f>
        <v/>
      </c>
      <c r="AS93" s="37" t="str">
        <f>IF(Input_table[[#This Row],[Impact value]]=AS$14,IF(Input_table[[#This Row],[likelihood value]]=AS$13,Input_table[[#This Row],[ID2]]&amp;"-",""),"")</f>
        <v/>
      </c>
      <c r="AT93" s="37" t="str">
        <f>IF(Input_table[[#This Row],[Impact value]]=AT$14,IF(Input_table[[#This Row],[likelihood value]]=AT$13,Input_table[[#This Row],[ID2]]&amp;"-",""),"")</f>
        <v/>
      </c>
      <c r="AU93" s="37" t="str">
        <f>IF(Input_table[[#This Row],[Impact value]]=AU$14,IF(Input_table[[#This Row],[likelihood value]]=AU$13,Input_table[[#This Row],[ID2]]&amp;"-",""),"")</f>
        <v/>
      </c>
      <c r="AV93" s="37" t="str">
        <f>IF(Input_table[[#This Row],[Impact value]]=AV$14,IF(Input_table[[#This Row],[likelihood value]]=AV$13,Input_table[[#This Row],[ID2]]&amp;"-",""),"")</f>
        <v/>
      </c>
      <c r="AW93" s="37" t="str">
        <f>IF(Input_table[[#This Row],[Impact value]]=AW$14,IF(Input_table[[#This Row],[likelihood value]]=AW$13,Input_table[[#This Row],[ID2]]&amp;"-",""),"")</f>
        <v/>
      </c>
      <c r="AX93" s="37" t="str">
        <f>IF(Input_table[[#This Row],[Impact value]]=AX$14,IF(Input_table[[#This Row],[likelihood value]]=AX$13,Input_table[[#This Row],[ID2]]&amp;"-",""),"")</f>
        <v/>
      </c>
      <c r="AY93" s="37" t="str">
        <f>IF(Input_table[[#This Row],[Impact value]]=AY$14,IF(Input_table[[#This Row],[likelihood value]]=AY$13,Input_table[[#This Row],[ID2]]&amp;"-",""),"")</f>
        <v/>
      </c>
      <c r="AZ93" s="37" t="str">
        <f>IF(Input_table[[#This Row],[Impact value]]=AZ$14,IF(Input_table[[#This Row],[likelihood value]]=AZ$13,Input_table[[#This Row],[ID2]]&amp;"-",""),"")</f>
        <v/>
      </c>
      <c r="BA93" s="37" t="str">
        <f>IF(Input_table[[#This Row],[Impact value]]=BA$14,IF(Input_table[[#This Row],[likelihood value]]=BA$13,Input_table[[#This Row],[ID2]]&amp;"-",""),"")</f>
        <v/>
      </c>
      <c r="BB93" s="37" t="str">
        <f>IF(Input_table[[#This Row],[Impact value]]=BB$14,IF(Input_table[[#This Row],[likelihood value]]=BB$13,Input_table[[#This Row],[ID2]]&amp;"-",""),"")</f>
        <v/>
      </c>
      <c r="BC93" s="37" t="str">
        <f>IF(Input_table[[#This Row],[Impact value]]=BC$14,IF(Input_table[[#This Row],[likelihood value]]=BC$13,Input_table[[#This Row],[ID2]]&amp;"-",""),"")</f>
        <v/>
      </c>
      <c r="BD93" s="37" t="str">
        <f>IF(Input_table[[#This Row],[Impact value]]=BD$14,IF(Input_table[[#This Row],[likelihood value]]=BD$13,Input_table[[#This Row],[ID2]]&amp;"-",""),"")</f>
        <v/>
      </c>
      <c r="BE93" s="37">
        <f>ROW(Input_table[[#This Row],[hazard]])-15</f>
        <v>78</v>
      </c>
      <c r="BF93" s="37"/>
    </row>
    <row r="94" spans="1:58" s="38" customFormat="1" x14ac:dyDescent="0.45">
      <c r="A94" s="29">
        <f>Input_table[[#This Row],[ID2]]</f>
        <v>79</v>
      </c>
      <c r="B94" s="30"/>
      <c r="C94" s="31"/>
      <c r="D94" s="31"/>
      <c r="E94" s="32"/>
      <c r="F94" s="33"/>
      <c r="G94" s="34"/>
      <c r="H94" s="34"/>
      <c r="I94" s="34"/>
      <c r="J94" s="34"/>
      <c r="K94" s="34"/>
      <c r="L94" s="34"/>
      <c r="M94" s="34"/>
      <c r="N94" s="34"/>
      <c r="O94" s="34"/>
      <c r="P94" s="34"/>
      <c r="Q94" s="34"/>
      <c r="R94" s="34"/>
      <c r="S94" s="35"/>
      <c r="T94" s="33"/>
      <c r="U94" s="154" t="str">
        <f>IF(VLOOKUP(Input_table[[#This Row],[ID]],Table3[#All],5)="","",VLOOKUP(Input_table[[#This Row],[ID]],Table3[#All],5))</f>
        <v/>
      </c>
      <c r="V94" s="154" t="str">
        <f>IF(VLOOKUP(Input_table[[#This Row],[ID]],Table3[#All],7)="","",VLOOKUP(Input_table[[#This Row],[ID]],Table3[#All],7))</f>
        <v/>
      </c>
      <c r="W94" s="153" t="str">
        <f>IF(Input_table[[#This Row],[Impact value]]=1,W$2,
IF(Input_table[[#This Row],[Impact value]]=2,W$3,
IF(Input_table[[#This Row],[Impact value]]=3,W$4,
IF(Input_table[[#This Row],[Impact value]]=4,W$5,
IF(Input_table[[#This Row],[Impact value]]=5,W$6,"-")))))</f>
        <v>-</v>
      </c>
      <c r="X94" s="179"/>
      <c r="Y94" s="154" t="str">
        <f>IF(Input_table[[#This Row],[Risk value]]=0,"-",VLOOKUP(Input_table[[#This Row],[Risk value]],Help!$A$191:$B$195,2))</f>
        <v>-</v>
      </c>
      <c r="Z94" s="36">
        <f>IF(Input_table[[#This Row],[Severity]]=T$2,1,
IF(Input_table[[#This Row],[Severity]]=T$3,2,
IF(Input_table[[#This Row],[Severity]]=T$4,3,
IF(Input_table[[#This Row],[Severity]]=T$5,4,
IF(Input_table[[#This Row],[Severity]]=T$6,5,0)))))</f>
        <v>0</v>
      </c>
      <c r="AA94" s="36">
        <f>IF(Input_table[[#This Row],[Coping capacity]]=V$2,1,
IF(Input_table[[#This Row],[Coping capacity]]=V$3,2,
IF(Input_table[[#This Row],[Coping capacity]]=V$4,3,
IF(Input_table[[#This Row],[Coping capacity]]=V$5,4,
IF(Input_table[[#This Row],[Coping capacity]]=V$6,5,0)))))</f>
        <v>0</v>
      </c>
      <c r="AB94" s="36">
        <f>IF(Input_table[[#This Row],[Likelihood]]=S$2,1,
IF(Input_table[[#This Row],[Likelihood]]=S$3,2,
IF(Input_table[[#This Row],[Likelihood]]=S$4,3,
IF(Input_table[[#This Row],[Likelihood]]=S$5,4,
IF(Input_table[[#This Row],[Likelihood]]=S$6,5,0)))))</f>
        <v>0</v>
      </c>
      <c r="AC94" s="36">
        <f>IF(Input_table[[#This Row],[Vulnerability]]=U$2,5,
IF(Input_table[[#This Row],[Vulnerability]]=U$3,4,
IF(Input_table[[#This Row],[Vulnerability]]=U$4,3,
IF(Input_table[[#This Row],[Vulnerability]]=U$5,2,
IF(Input_table[[#This Row],[Vulnerability]]=U$6,1,0)))))</f>
        <v>0</v>
      </c>
      <c r="AD9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4" s="37" t="str">
        <f>IF(Input_table[[#This Row],[Impact value]]=AF$14,IF(Input_table[[#This Row],[likelihood value]]=AF$13,Input_table[[#This Row],[ID2]]&amp;"-",""),"")</f>
        <v/>
      </c>
      <c r="AG94" s="37" t="str">
        <f>IF(Input_table[[#This Row],[Impact value]]=AG$14,IF(Input_table[[#This Row],[likelihood value]]=AG$13,Input_table[[#This Row],[ID2]]&amp;"-",""),"")</f>
        <v/>
      </c>
      <c r="AH94" s="37" t="str">
        <f>IF(Input_table[[#This Row],[Impact value]]=AH$14,IF(Input_table[[#This Row],[likelihood value]]=AH$13,Input_table[[#This Row],[ID2]]&amp;"-",""),"")</f>
        <v/>
      </c>
      <c r="AI94" s="37" t="str">
        <f>IF(Input_table[[#This Row],[Impact value]]=AI$14,IF(Input_table[[#This Row],[likelihood value]]=AI$13,Input_table[[#This Row],[ID2]]&amp;"-",""),"")</f>
        <v/>
      </c>
      <c r="AJ94" s="37" t="str">
        <f>IF(Input_table[[#This Row],[Impact value]]=AJ$14,IF(Input_table[[#This Row],[likelihood value]]=AJ$13,Input_table[[#This Row],[ID2]]&amp;"-",""),"")</f>
        <v/>
      </c>
      <c r="AK94" s="37" t="str">
        <f>IF(Input_table[[#This Row],[Impact value]]=AK$14,IF(Input_table[[#This Row],[likelihood value]]=AK$13,Input_table[[#This Row],[ID2]]&amp;"-",""),"")</f>
        <v/>
      </c>
      <c r="AL94" s="37" t="str">
        <f>IF(Input_table[[#This Row],[Impact value]]=AL$14,IF(Input_table[[#This Row],[likelihood value]]=AL$13,Input_table[[#This Row],[ID2]]&amp;"-",""),"")</f>
        <v/>
      </c>
      <c r="AM94" s="37" t="str">
        <f>IF(Input_table[[#This Row],[Impact value]]=AM$14,IF(Input_table[[#This Row],[likelihood value]]=AM$13,Input_table[[#This Row],[ID2]]&amp;"-",""),"")</f>
        <v/>
      </c>
      <c r="AN94" s="37" t="str">
        <f>IF(Input_table[[#This Row],[Impact value]]=AN$14,IF(Input_table[[#This Row],[likelihood value]]=AN$13,Input_table[[#This Row],[ID2]]&amp;"-",""),"")</f>
        <v/>
      </c>
      <c r="AO94" s="37" t="str">
        <f>IF(Input_table[[#This Row],[Impact value]]=AO$14,IF(Input_table[[#This Row],[likelihood value]]=AO$13,Input_table[[#This Row],[ID2]]&amp;"-",""),"")</f>
        <v/>
      </c>
      <c r="AP94" s="37" t="str">
        <f>IF(Input_table[[#This Row],[Impact value]]=AP$14,IF(Input_table[[#This Row],[likelihood value]]=AP$13,Input_table[[#This Row],[ID2]]&amp;"-",""),"")</f>
        <v/>
      </c>
      <c r="AQ94" s="37" t="str">
        <f>IF(Input_table[[#This Row],[Impact value]]=AQ$14,IF(Input_table[[#This Row],[likelihood value]]=AQ$13,Input_table[[#This Row],[ID2]]&amp;"-",""),"")</f>
        <v/>
      </c>
      <c r="AR94" s="37" t="str">
        <f>IF(Input_table[[#This Row],[Impact value]]=AR$14,IF(Input_table[[#This Row],[likelihood value]]=AR$13,Input_table[[#This Row],[ID2]]&amp;"-",""),"")</f>
        <v/>
      </c>
      <c r="AS94" s="37" t="str">
        <f>IF(Input_table[[#This Row],[Impact value]]=AS$14,IF(Input_table[[#This Row],[likelihood value]]=AS$13,Input_table[[#This Row],[ID2]]&amp;"-",""),"")</f>
        <v/>
      </c>
      <c r="AT94" s="37" t="str">
        <f>IF(Input_table[[#This Row],[Impact value]]=AT$14,IF(Input_table[[#This Row],[likelihood value]]=AT$13,Input_table[[#This Row],[ID2]]&amp;"-",""),"")</f>
        <v/>
      </c>
      <c r="AU94" s="37" t="str">
        <f>IF(Input_table[[#This Row],[Impact value]]=AU$14,IF(Input_table[[#This Row],[likelihood value]]=AU$13,Input_table[[#This Row],[ID2]]&amp;"-",""),"")</f>
        <v/>
      </c>
      <c r="AV94" s="37" t="str">
        <f>IF(Input_table[[#This Row],[Impact value]]=AV$14,IF(Input_table[[#This Row],[likelihood value]]=AV$13,Input_table[[#This Row],[ID2]]&amp;"-",""),"")</f>
        <v/>
      </c>
      <c r="AW94" s="37" t="str">
        <f>IF(Input_table[[#This Row],[Impact value]]=AW$14,IF(Input_table[[#This Row],[likelihood value]]=AW$13,Input_table[[#This Row],[ID2]]&amp;"-",""),"")</f>
        <v/>
      </c>
      <c r="AX94" s="37" t="str">
        <f>IF(Input_table[[#This Row],[Impact value]]=AX$14,IF(Input_table[[#This Row],[likelihood value]]=AX$13,Input_table[[#This Row],[ID2]]&amp;"-",""),"")</f>
        <v/>
      </c>
      <c r="AY94" s="37" t="str">
        <f>IF(Input_table[[#This Row],[Impact value]]=AY$14,IF(Input_table[[#This Row],[likelihood value]]=AY$13,Input_table[[#This Row],[ID2]]&amp;"-",""),"")</f>
        <v/>
      </c>
      <c r="AZ94" s="37" t="str">
        <f>IF(Input_table[[#This Row],[Impact value]]=AZ$14,IF(Input_table[[#This Row],[likelihood value]]=AZ$13,Input_table[[#This Row],[ID2]]&amp;"-",""),"")</f>
        <v/>
      </c>
      <c r="BA94" s="37" t="str">
        <f>IF(Input_table[[#This Row],[Impact value]]=BA$14,IF(Input_table[[#This Row],[likelihood value]]=BA$13,Input_table[[#This Row],[ID2]]&amp;"-",""),"")</f>
        <v/>
      </c>
      <c r="BB94" s="37" t="str">
        <f>IF(Input_table[[#This Row],[Impact value]]=BB$14,IF(Input_table[[#This Row],[likelihood value]]=BB$13,Input_table[[#This Row],[ID2]]&amp;"-",""),"")</f>
        <v/>
      </c>
      <c r="BC94" s="37" t="str">
        <f>IF(Input_table[[#This Row],[Impact value]]=BC$14,IF(Input_table[[#This Row],[likelihood value]]=BC$13,Input_table[[#This Row],[ID2]]&amp;"-",""),"")</f>
        <v/>
      </c>
      <c r="BD94" s="37" t="str">
        <f>IF(Input_table[[#This Row],[Impact value]]=BD$14,IF(Input_table[[#This Row],[likelihood value]]=BD$13,Input_table[[#This Row],[ID2]]&amp;"-",""),"")</f>
        <v/>
      </c>
      <c r="BE94" s="37">
        <f>ROW(Input_table[[#This Row],[hazard]])-15</f>
        <v>79</v>
      </c>
      <c r="BF94" s="37"/>
    </row>
    <row r="95" spans="1:58" s="38" customFormat="1" x14ac:dyDescent="0.45">
      <c r="A95" s="29">
        <f>Input_table[[#This Row],[ID2]]</f>
        <v>80</v>
      </c>
      <c r="B95" s="30"/>
      <c r="C95" s="31"/>
      <c r="D95" s="31"/>
      <c r="E95" s="32"/>
      <c r="F95" s="33"/>
      <c r="G95" s="34"/>
      <c r="H95" s="34"/>
      <c r="I95" s="34"/>
      <c r="J95" s="34"/>
      <c r="K95" s="34"/>
      <c r="L95" s="34"/>
      <c r="M95" s="34"/>
      <c r="N95" s="34"/>
      <c r="O95" s="34"/>
      <c r="P95" s="34"/>
      <c r="Q95" s="34"/>
      <c r="R95" s="34"/>
      <c r="S95" s="35"/>
      <c r="T95" s="33"/>
      <c r="U95" s="154" t="str">
        <f>IF(VLOOKUP(Input_table[[#This Row],[ID]],Table3[#All],5)="","",VLOOKUP(Input_table[[#This Row],[ID]],Table3[#All],5))</f>
        <v/>
      </c>
      <c r="V95" s="154" t="str">
        <f>IF(VLOOKUP(Input_table[[#This Row],[ID]],Table3[#All],7)="","",VLOOKUP(Input_table[[#This Row],[ID]],Table3[#All],7))</f>
        <v/>
      </c>
      <c r="W95" s="153" t="str">
        <f>IF(Input_table[[#This Row],[Impact value]]=1,W$2,
IF(Input_table[[#This Row],[Impact value]]=2,W$3,
IF(Input_table[[#This Row],[Impact value]]=3,W$4,
IF(Input_table[[#This Row],[Impact value]]=4,W$5,
IF(Input_table[[#This Row],[Impact value]]=5,W$6,"-")))))</f>
        <v>-</v>
      </c>
      <c r="X95" s="179"/>
      <c r="Y95" s="154" t="str">
        <f>IF(Input_table[[#This Row],[Risk value]]=0,"-",VLOOKUP(Input_table[[#This Row],[Risk value]],Help!$A$191:$B$195,2))</f>
        <v>-</v>
      </c>
      <c r="Z95" s="36">
        <f>IF(Input_table[[#This Row],[Severity]]=T$2,1,
IF(Input_table[[#This Row],[Severity]]=T$3,2,
IF(Input_table[[#This Row],[Severity]]=T$4,3,
IF(Input_table[[#This Row],[Severity]]=T$5,4,
IF(Input_table[[#This Row],[Severity]]=T$6,5,0)))))</f>
        <v>0</v>
      </c>
      <c r="AA95" s="36">
        <f>IF(Input_table[[#This Row],[Coping capacity]]=V$2,1,
IF(Input_table[[#This Row],[Coping capacity]]=V$3,2,
IF(Input_table[[#This Row],[Coping capacity]]=V$4,3,
IF(Input_table[[#This Row],[Coping capacity]]=V$5,4,
IF(Input_table[[#This Row],[Coping capacity]]=V$6,5,0)))))</f>
        <v>0</v>
      </c>
      <c r="AB95" s="36">
        <f>IF(Input_table[[#This Row],[Likelihood]]=S$2,1,
IF(Input_table[[#This Row],[Likelihood]]=S$3,2,
IF(Input_table[[#This Row],[Likelihood]]=S$4,3,
IF(Input_table[[#This Row],[Likelihood]]=S$5,4,
IF(Input_table[[#This Row],[Likelihood]]=S$6,5,0)))))</f>
        <v>0</v>
      </c>
      <c r="AC95" s="36">
        <f>IF(Input_table[[#This Row],[Vulnerability]]=U$2,5,
IF(Input_table[[#This Row],[Vulnerability]]=U$3,4,
IF(Input_table[[#This Row],[Vulnerability]]=U$4,3,
IF(Input_table[[#This Row],[Vulnerability]]=U$5,2,
IF(Input_table[[#This Row],[Vulnerability]]=U$6,1,0)))))</f>
        <v>0</v>
      </c>
      <c r="AD9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5" s="37" t="str">
        <f>IF(Input_table[[#This Row],[Impact value]]=AF$14,IF(Input_table[[#This Row],[likelihood value]]=AF$13,Input_table[[#This Row],[ID2]]&amp;"-",""),"")</f>
        <v/>
      </c>
      <c r="AG95" s="37" t="str">
        <f>IF(Input_table[[#This Row],[Impact value]]=AG$14,IF(Input_table[[#This Row],[likelihood value]]=AG$13,Input_table[[#This Row],[ID2]]&amp;"-",""),"")</f>
        <v/>
      </c>
      <c r="AH95" s="37" t="str">
        <f>IF(Input_table[[#This Row],[Impact value]]=AH$14,IF(Input_table[[#This Row],[likelihood value]]=AH$13,Input_table[[#This Row],[ID2]]&amp;"-",""),"")</f>
        <v/>
      </c>
      <c r="AI95" s="37" t="str">
        <f>IF(Input_table[[#This Row],[Impact value]]=AI$14,IF(Input_table[[#This Row],[likelihood value]]=AI$13,Input_table[[#This Row],[ID2]]&amp;"-",""),"")</f>
        <v/>
      </c>
      <c r="AJ95" s="37" t="str">
        <f>IF(Input_table[[#This Row],[Impact value]]=AJ$14,IF(Input_table[[#This Row],[likelihood value]]=AJ$13,Input_table[[#This Row],[ID2]]&amp;"-",""),"")</f>
        <v/>
      </c>
      <c r="AK95" s="37" t="str">
        <f>IF(Input_table[[#This Row],[Impact value]]=AK$14,IF(Input_table[[#This Row],[likelihood value]]=AK$13,Input_table[[#This Row],[ID2]]&amp;"-",""),"")</f>
        <v/>
      </c>
      <c r="AL95" s="37" t="str">
        <f>IF(Input_table[[#This Row],[Impact value]]=AL$14,IF(Input_table[[#This Row],[likelihood value]]=AL$13,Input_table[[#This Row],[ID2]]&amp;"-",""),"")</f>
        <v/>
      </c>
      <c r="AM95" s="37" t="str">
        <f>IF(Input_table[[#This Row],[Impact value]]=AM$14,IF(Input_table[[#This Row],[likelihood value]]=AM$13,Input_table[[#This Row],[ID2]]&amp;"-",""),"")</f>
        <v/>
      </c>
      <c r="AN95" s="37" t="str">
        <f>IF(Input_table[[#This Row],[Impact value]]=AN$14,IF(Input_table[[#This Row],[likelihood value]]=AN$13,Input_table[[#This Row],[ID2]]&amp;"-",""),"")</f>
        <v/>
      </c>
      <c r="AO95" s="37" t="str">
        <f>IF(Input_table[[#This Row],[Impact value]]=AO$14,IF(Input_table[[#This Row],[likelihood value]]=AO$13,Input_table[[#This Row],[ID2]]&amp;"-",""),"")</f>
        <v/>
      </c>
      <c r="AP95" s="37" t="str">
        <f>IF(Input_table[[#This Row],[Impact value]]=AP$14,IF(Input_table[[#This Row],[likelihood value]]=AP$13,Input_table[[#This Row],[ID2]]&amp;"-",""),"")</f>
        <v/>
      </c>
      <c r="AQ95" s="37" t="str">
        <f>IF(Input_table[[#This Row],[Impact value]]=AQ$14,IF(Input_table[[#This Row],[likelihood value]]=AQ$13,Input_table[[#This Row],[ID2]]&amp;"-",""),"")</f>
        <v/>
      </c>
      <c r="AR95" s="37" t="str">
        <f>IF(Input_table[[#This Row],[Impact value]]=AR$14,IF(Input_table[[#This Row],[likelihood value]]=AR$13,Input_table[[#This Row],[ID2]]&amp;"-",""),"")</f>
        <v/>
      </c>
      <c r="AS95" s="37" t="str">
        <f>IF(Input_table[[#This Row],[Impact value]]=AS$14,IF(Input_table[[#This Row],[likelihood value]]=AS$13,Input_table[[#This Row],[ID2]]&amp;"-",""),"")</f>
        <v/>
      </c>
      <c r="AT95" s="37" t="str">
        <f>IF(Input_table[[#This Row],[Impact value]]=AT$14,IF(Input_table[[#This Row],[likelihood value]]=AT$13,Input_table[[#This Row],[ID2]]&amp;"-",""),"")</f>
        <v/>
      </c>
      <c r="AU95" s="37" t="str">
        <f>IF(Input_table[[#This Row],[Impact value]]=AU$14,IF(Input_table[[#This Row],[likelihood value]]=AU$13,Input_table[[#This Row],[ID2]]&amp;"-",""),"")</f>
        <v/>
      </c>
      <c r="AV95" s="37" t="str">
        <f>IF(Input_table[[#This Row],[Impact value]]=AV$14,IF(Input_table[[#This Row],[likelihood value]]=AV$13,Input_table[[#This Row],[ID2]]&amp;"-",""),"")</f>
        <v/>
      </c>
      <c r="AW95" s="37" t="str">
        <f>IF(Input_table[[#This Row],[Impact value]]=AW$14,IF(Input_table[[#This Row],[likelihood value]]=AW$13,Input_table[[#This Row],[ID2]]&amp;"-",""),"")</f>
        <v/>
      </c>
      <c r="AX95" s="37" t="str">
        <f>IF(Input_table[[#This Row],[Impact value]]=AX$14,IF(Input_table[[#This Row],[likelihood value]]=AX$13,Input_table[[#This Row],[ID2]]&amp;"-",""),"")</f>
        <v/>
      </c>
      <c r="AY95" s="37" t="str">
        <f>IF(Input_table[[#This Row],[Impact value]]=AY$14,IF(Input_table[[#This Row],[likelihood value]]=AY$13,Input_table[[#This Row],[ID2]]&amp;"-",""),"")</f>
        <v/>
      </c>
      <c r="AZ95" s="37" t="str">
        <f>IF(Input_table[[#This Row],[Impact value]]=AZ$14,IF(Input_table[[#This Row],[likelihood value]]=AZ$13,Input_table[[#This Row],[ID2]]&amp;"-",""),"")</f>
        <v/>
      </c>
      <c r="BA95" s="37" t="str">
        <f>IF(Input_table[[#This Row],[Impact value]]=BA$14,IF(Input_table[[#This Row],[likelihood value]]=BA$13,Input_table[[#This Row],[ID2]]&amp;"-",""),"")</f>
        <v/>
      </c>
      <c r="BB95" s="37" t="str">
        <f>IF(Input_table[[#This Row],[Impact value]]=BB$14,IF(Input_table[[#This Row],[likelihood value]]=BB$13,Input_table[[#This Row],[ID2]]&amp;"-",""),"")</f>
        <v/>
      </c>
      <c r="BC95" s="37" t="str">
        <f>IF(Input_table[[#This Row],[Impact value]]=BC$14,IF(Input_table[[#This Row],[likelihood value]]=BC$13,Input_table[[#This Row],[ID2]]&amp;"-",""),"")</f>
        <v/>
      </c>
      <c r="BD95" s="37" t="str">
        <f>IF(Input_table[[#This Row],[Impact value]]=BD$14,IF(Input_table[[#This Row],[likelihood value]]=BD$13,Input_table[[#This Row],[ID2]]&amp;"-",""),"")</f>
        <v/>
      </c>
      <c r="BE95" s="37">
        <f>ROW(Input_table[[#This Row],[hazard]])-15</f>
        <v>80</v>
      </c>
      <c r="BF95" s="37"/>
    </row>
    <row r="96" spans="1:58" s="38" customFormat="1" x14ac:dyDescent="0.45">
      <c r="A96" s="29">
        <f>Input_table[[#This Row],[ID2]]</f>
        <v>81</v>
      </c>
      <c r="B96" s="30"/>
      <c r="C96" s="31"/>
      <c r="D96" s="31"/>
      <c r="E96" s="32"/>
      <c r="F96" s="33"/>
      <c r="G96" s="34"/>
      <c r="H96" s="34"/>
      <c r="I96" s="34"/>
      <c r="J96" s="34"/>
      <c r="K96" s="34"/>
      <c r="L96" s="34"/>
      <c r="M96" s="34"/>
      <c r="N96" s="34"/>
      <c r="O96" s="34"/>
      <c r="P96" s="34"/>
      <c r="Q96" s="34"/>
      <c r="R96" s="34"/>
      <c r="S96" s="35"/>
      <c r="T96" s="33"/>
      <c r="U96" s="154" t="str">
        <f>IF(VLOOKUP(Input_table[[#This Row],[ID]],Table3[#All],5)="","",VLOOKUP(Input_table[[#This Row],[ID]],Table3[#All],5))</f>
        <v/>
      </c>
      <c r="V96" s="154" t="str">
        <f>IF(VLOOKUP(Input_table[[#This Row],[ID]],Table3[#All],7)="","",VLOOKUP(Input_table[[#This Row],[ID]],Table3[#All],7))</f>
        <v/>
      </c>
      <c r="W96" s="153" t="str">
        <f>IF(Input_table[[#This Row],[Impact value]]=1,W$2,
IF(Input_table[[#This Row],[Impact value]]=2,W$3,
IF(Input_table[[#This Row],[Impact value]]=3,W$4,
IF(Input_table[[#This Row],[Impact value]]=4,W$5,
IF(Input_table[[#This Row],[Impact value]]=5,W$6,"-")))))</f>
        <v>-</v>
      </c>
      <c r="X96" s="179"/>
      <c r="Y96" s="154" t="str">
        <f>IF(Input_table[[#This Row],[Risk value]]=0,"-",VLOOKUP(Input_table[[#This Row],[Risk value]],Help!$A$191:$B$195,2))</f>
        <v>-</v>
      </c>
      <c r="Z96" s="36">
        <f>IF(Input_table[[#This Row],[Severity]]=T$2,1,
IF(Input_table[[#This Row],[Severity]]=T$3,2,
IF(Input_table[[#This Row],[Severity]]=T$4,3,
IF(Input_table[[#This Row],[Severity]]=T$5,4,
IF(Input_table[[#This Row],[Severity]]=T$6,5,0)))))</f>
        <v>0</v>
      </c>
      <c r="AA96" s="36">
        <f>IF(Input_table[[#This Row],[Coping capacity]]=V$2,1,
IF(Input_table[[#This Row],[Coping capacity]]=V$3,2,
IF(Input_table[[#This Row],[Coping capacity]]=V$4,3,
IF(Input_table[[#This Row],[Coping capacity]]=V$5,4,
IF(Input_table[[#This Row],[Coping capacity]]=V$6,5,0)))))</f>
        <v>0</v>
      </c>
      <c r="AB96" s="36">
        <f>IF(Input_table[[#This Row],[Likelihood]]=S$2,1,
IF(Input_table[[#This Row],[Likelihood]]=S$3,2,
IF(Input_table[[#This Row],[Likelihood]]=S$4,3,
IF(Input_table[[#This Row],[Likelihood]]=S$5,4,
IF(Input_table[[#This Row],[Likelihood]]=S$6,5,0)))))</f>
        <v>0</v>
      </c>
      <c r="AC96" s="36">
        <f>IF(Input_table[[#This Row],[Vulnerability]]=U$2,5,
IF(Input_table[[#This Row],[Vulnerability]]=U$3,4,
IF(Input_table[[#This Row],[Vulnerability]]=U$4,3,
IF(Input_table[[#This Row],[Vulnerability]]=U$5,2,
IF(Input_table[[#This Row],[Vulnerability]]=U$6,1,0)))))</f>
        <v>0</v>
      </c>
      <c r="AD9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6" s="37" t="str">
        <f>IF(Input_table[[#This Row],[Impact value]]=AF$14,IF(Input_table[[#This Row],[likelihood value]]=AF$13,Input_table[[#This Row],[ID2]]&amp;"-",""),"")</f>
        <v/>
      </c>
      <c r="AG96" s="37" t="str">
        <f>IF(Input_table[[#This Row],[Impact value]]=AG$14,IF(Input_table[[#This Row],[likelihood value]]=AG$13,Input_table[[#This Row],[ID2]]&amp;"-",""),"")</f>
        <v/>
      </c>
      <c r="AH96" s="37" t="str">
        <f>IF(Input_table[[#This Row],[Impact value]]=AH$14,IF(Input_table[[#This Row],[likelihood value]]=AH$13,Input_table[[#This Row],[ID2]]&amp;"-",""),"")</f>
        <v/>
      </c>
      <c r="AI96" s="37" t="str">
        <f>IF(Input_table[[#This Row],[Impact value]]=AI$14,IF(Input_table[[#This Row],[likelihood value]]=AI$13,Input_table[[#This Row],[ID2]]&amp;"-",""),"")</f>
        <v/>
      </c>
      <c r="AJ96" s="37" t="str">
        <f>IF(Input_table[[#This Row],[Impact value]]=AJ$14,IF(Input_table[[#This Row],[likelihood value]]=AJ$13,Input_table[[#This Row],[ID2]]&amp;"-",""),"")</f>
        <v/>
      </c>
      <c r="AK96" s="37" t="str">
        <f>IF(Input_table[[#This Row],[Impact value]]=AK$14,IF(Input_table[[#This Row],[likelihood value]]=AK$13,Input_table[[#This Row],[ID2]]&amp;"-",""),"")</f>
        <v/>
      </c>
      <c r="AL96" s="37" t="str">
        <f>IF(Input_table[[#This Row],[Impact value]]=AL$14,IF(Input_table[[#This Row],[likelihood value]]=AL$13,Input_table[[#This Row],[ID2]]&amp;"-",""),"")</f>
        <v/>
      </c>
      <c r="AM96" s="37" t="str">
        <f>IF(Input_table[[#This Row],[Impact value]]=AM$14,IF(Input_table[[#This Row],[likelihood value]]=AM$13,Input_table[[#This Row],[ID2]]&amp;"-",""),"")</f>
        <v/>
      </c>
      <c r="AN96" s="37" t="str">
        <f>IF(Input_table[[#This Row],[Impact value]]=AN$14,IF(Input_table[[#This Row],[likelihood value]]=AN$13,Input_table[[#This Row],[ID2]]&amp;"-",""),"")</f>
        <v/>
      </c>
      <c r="AO96" s="37" t="str">
        <f>IF(Input_table[[#This Row],[Impact value]]=AO$14,IF(Input_table[[#This Row],[likelihood value]]=AO$13,Input_table[[#This Row],[ID2]]&amp;"-",""),"")</f>
        <v/>
      </c>
      <c r="AP96" s="37" t="str">
        <f>IF(Input_table[[#This Row],[Impact value]]=AP$14,IF(Input_table[[#This Row],[likelihood value]]=AP$13,Input_table[[#This Row],[ID2]]&amp;"-",""),"")</f>
        <v/>
      </c>
      <c r="AQ96" s="37" t="str">
        <f>IF(Input_table[[#This Row],[Impact value]]=AQ$14,IF(Input_table[[#This Row],[likelihood value]]=AQ$13,Input_table[[#This Row],[ID2]]&amp;"-",""),"")</f>
        <v/>
      </c>
      <c r="AR96" s="37" t="str">
        <f>IF(Input_table[[#This Row],[Impact value]]=AR$14,IF(Input_table[[#This Row],[likelihood value]]=AR$13,Input_table[[#This Row],[ID2]]&amp;"-",""),"")</f>
        <v/>
      </c>
      <c r="AS96" s="37" t="str">
        <f>IF(Input_table[[#This Row],[Impact value]]=AS$14,IF(Input_table[[#This Row],[likelihood value]]=AS$13,Input_table[[#This Row],[ID2]]&amp;"-",""),"")</f>
        <v/>
      </c>
      <c r="AT96" s="37" t="str">
        <f>IF(Input_table[[#This Row],[Impact value]]=AT$14,IF(Input_table[[#This Row],[likelihood value]]=AT$13,Input_table[[#This Row],[ID2]]&amp;"-",""),"")</f>
        <v/>
      </c>
      <c r="AU96" s="37" t="str">
        <f>IF(Input_table[[#This Row],[Impact value]]=AU$14,IF(Input_table[[#This Row],[likelihood value]]=AU$13,Input_table[[#This Row],[ID2]]&amp;"-",""),"")</f>
        <v/>
      </c>
      <c r="AV96" s="37" t="str">
        <f>IF(Input_table[[#This Row],[Impact value]]=AV$14,IF(Input_table[[#This Row],[likelihood value]]=AV$13,Input_table[[#This Row],[ID2]]&amp;"-",""),"")</f>
        <v/>
      </c>
      <c r="AW96" s="37" t="str">
        <f>IF(Input_table[[#This Row],[Impact value]]=AW$14,IF(Input_table[[#This Row],[likelihood value]]=AW$13,Input_table[[#This Row],[ID2]]&amp;"-",""),"")</f>
        <v/>
      </c>
      <c r="AX96" s="37" t="str">
        <f>IF(Input_table[[#This Row],[Impact value]]=AX$14,IF(Input_table[[#This Row],[likelihood value]]=AX$13,Input_table[[#This Row],[ID2]]&amp;"-",""),"")</f>
        <v/>
      </c>
      <c r="AY96" s="37" t="str">
        <f>IF(Input_table[[#This Row],[Impact value]]=AY$14,IF(Input_table[[#This Row],[likelihood value]]=AY$13,Input_table[[#This Row],[ID2]]&amp;"-",""),"")</f>
        <v/>
      </c>
      <c r="AZ96" s="37" t="str">
        <f>IF(Input_table[[#This Row],[Impact value]]=AZ$14,IF(Input_table[[#This Row],[likelihood value]]=AZ$13,Input_table[[#This Row],[ID2]]&amp;"-",""),"")</f>
        <v/>
      </c>
      <c r="BA96" s="37" t="str">
        <f>IF(Input_table[[#This Row],[Impact value]]=BA$14,IF(Input_table[[#This Row],[likelihood value]]=BA$13,Input_table[[#This Row],[ID2]]&amp;"-",""),"")</f>
        <v/>
      </c>
      <c r="BB96" s="37" t="str">
        <f>IF(Input_table[[#This Row],[Impact value]]=BB$14,IF(Input_table[[#This Row],[likelihood value]]=BB$13,Input_table[[#This Row],[ID2]]&amp;"-",""),"")</f>
        <v/>
      </c>
      <c r="BC96" s="37" t="str">
        <f>IF(Input_table[[#This Row],[Impact value]]=BC$14,IF(Input_table[[#This Row],[likelihood value]]=BC$13,Input_table[[#This Row],[ID2]]&amp;"-",""),"")</f>
        <v/>
      </c>
      <c r="BD96" s="37" t="str">
        <f>IF(Input_table[[#This Row],[Impact value]]=BD$14,IF(Input_table[[#This Row],[likelihood value]]=BD$13,Input_table[[#This Row],[ID2]]&amp;"-",""),"")</f>
        <v/>
      </c>
      <c r="BE96" s="37">
        <f>ROW(Input_table[[#This Row],[hazard]])-15</f>
        <v>81</v>
      </c>
      <c r="BF96" s="37"/>
    </row>
    <row r="97" spans="1:58" s="38" customFormat="1" x14ac:dyDescent="0.45">
      <c r="A97" s="29">
        <f>Input_table[[#This Row],[ID2]]</f>
        <v>82</v>
      </c>
      <c r="B97" s="30"/>
      <c r="C97" s="31"/>
      <c r="D97" s="31"/>
      <c r="E97" s="32"/>
      <c r="F97" s="33"/>
      <c r="G97" s="34"/>
      <c r="H97" s="34"/>
      <c r="I97" s="34"/>
      <c r="J97" s="34"/>
      <c r="K97" s="34"/>
      <c r="L97" s="34"/>
      <c r="M97" s="34"/>
      <c r="N97" s="34"/>
      <c r="O97" s="34"/>
      <c r="P97" s="34"/>
      <c r="Q97" s="34"/>
      <c r="R97" s="34"/>
      <c r="S97" s="35"/>
      <c r="T97" s="33"/>
      <c r="U97" s="154" t="str">
        <f>IF(VLOOKUP(Input_table[[#This Row],[ID]],Table3[#All],5)="","",VLOOKUP(Input_table[[#This Row],[ID]],Table3[#All],5))</f>
        <v/>
      </c>
      <c r="V97" s="154" t="str">
        <f>IF(VLOOKUP(Input_table[[#This Row],[ID]],Table3[#All],7)="","",VLOOKUP(Input_table[[#This Row],[ID]],Table3[#All],7))</f>
        <v/>
      </c>
      <c r="W97" s="153" t="str">
        <f>IF(Input_table[[#This Row],[Impact value]]=1,W$2,
IF(Input_table[[#This Row],[Impact value]]=2,W$3,
IF(Input_table[[#This Row],[Impact value]]=3,W$4,
IF(Input_table[[#This Row],[Impact value]]=4,W$5,
IF(Input_table[[#This Row],[Impact value]]=5,W$6,"-")))))</f>
        <v>-</v>
      </c>
      <c r="X97" s="179"/>
      <c r="Y97" s="154" t="str">
        <f>IF(Input_table[[#This Row],[Risk value]]=0,"-",VLOOKUP(Input_table[[#This Row],[Risk value]],Help!$A$191:$B$195,2))</f>
        <v>-</v>
      </c>
      <c r="Z97" s="36">
        <f>IF(Input_table[[#This Row],[Severity]]=T$2,1,
IF(Input_table[[#This Row],[Severity]]=T$3,2,
IF(Input_table[[#This Row],[Severity]]=T$4,3,
IF(Input_table[[#This Row],[Severity]]=T$5,4,
IF(Input_table[[#This Row],[Severity]]=T$6,5,0)))))</f>
        <v>0</v>
      </c>
      <c r="AA97" s="36">
        <f>IF(Input_table[[#This Row],[Coping capacity]]=V$2,1,
IF(Input_table[[#This Row],[Coping capacity]]=V$3,2,
IF(Input_table[[#This Row],[Coping capacity]]=V$4,3,
IF(Input_table[[#This Row],[Coping capacity]]=V$5,4,
IF(Input_table[[#This Row],[Coping capacity]]=V$6,5,0)))))</f>
        <v>0</v>
      </c>
      <c r="AB97" s="36">
        <f>IF(Input_table[[#This Row],[Likelihood]]=S$2,1,
IF(Input_table[[#This Row],[Likelihood]]=S$3,2,
IF(Input_table[[#This Row],[Likelihood]]=S$4,3,
IF(Input_table[[#This Row],[Likelihood]]=S$5,4,
IF(Input_table[[#This Row],[Likelihood]]=S$6,5,0)))))</f>
        <v>0</v>
      </c>
      <c r="AC97" s="36">
        <f>IF(Input_table[[#This Row],[Vulnerability]]=U$2,5,
IF(Input_table[[#This Row],[Vulnerability]]=U$3,4,
IF(Input_table[[#This Row],[Vulnerability]]=U$4,3,
IF(Input_table[[#This Row],[Vulnerability]]=U$5,2,
IF(Input_table[[#This Row],[Vulnerability]]=U$6,1,0)))))</f>
        <v>0</v>
      </c>
      <c r="AD9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7" s="37" t="str">
        <f>IF(Input_table[[#This Row],[Impact value]]=AF$14,IF(Input_table[[#This Row],[likelihood value]]=AF$13,Input_table[[#This Row],[ID2]]&amp;"-",""),"")</f>
        <v/>
      </c>
      <c r="AG97" s="37" t="str">
        <f>IF(Input_table[[#This Row],[Impact value]]=AG$14,IF(Input_table[[#This Row],[likelihood value]]=AG$13,Input_table[[#This Row],[ID2]]&amp;"-",""),"")</f>
        <v/>
      </c>
      <c r="AH97" s="37" t="str">
        <f>IF(Input_table[[#This Row],[Impact value]]=AH$14,IF(Input_table[[#This Row],[likelihood value]]=AH$13,Input_table[[#This Row],[ID2]]&amp;"-",""),"")</f>
        <v/>
      </c>
      <c r="AI97" s="37" t="str">
        <f>IF(Input_table[[#This Row],[Impact value]]=AI$14,IF(Input_table[[#This Row],[likelihood value]]=AI$13,Input_table[[#This Row],[ID2]]&amp;"-",""),"")</f>
        <v/>
      </c>
      <c r="AJ97" s="37" t="str">
        <f>IF(Input_table[[#This Row],[Impact value]]=AJ$14,IF(Input_table[[#This Row],[likelihood value]]=AJ$13,Input_table[[#This Row],[ID2]]&amp;"-",""),"")</f>
        <v/>
      </c>
      <c r="AK97" s="37" t="str">
        <f>IF(Input_table[[#This Row],[Impact value]]=AK$14,IF(Input_table[[#This Row],[likelihood value]]=AK$13,Input_table[[#This Row],[ID2]]&amp;"-",""),"")</f>
        <v/>
      </c>
      <c r="AL97" s="37" t="str">
        <f>IF(Input_table[[#This Row],[Impact value]]=AL$14,IF(Input_table[[#This Row],[likelihood value]]=AL$13,Input_table[[#This Row],[ID2]]&amp;"-",""),"")</f>
        <v/>
      </c>
      <c r="AM97" s="37" t="str">
        <f>IF(Input_table[[#This Row],[Impact value]]=AM$14,IF(Input_table[[#This Row],[likelihood value]]=AM$13,Input_table[[#This Row],[ID2]]&amp;"-",""),"")</f>
        <v/>
      </c>
      <c r="AN97" s="37" t="str">
        <f>IF(Input_table[[#This Row],[Impact value]]=AN$14,IF(Input_table[[#This Row],[likelihood value]]=AN$13,Input_table[[#This Row],[ID2]]&amp;"-",""),"")</f>
        <v/>
      </c>
      <c r="AO97" s="37" t="str">
        <f>IF(Input_table[[#This Row],[Impact value]]=AO$14,IF(Input_table[[#This Row],[likelihood value]]=AO$13,Input_table[[#This Row],[ID2]]&amp;"-",""),"")</f>
        <v/>
      </c>
      <c r="AP97" s="37" t="str">
        <f>IF(Input_table[[#This Row],[Impact value]]=AP$14,IF(Input_table[[#This Row],[likelihood value]]=AP$13,Input_table[[#This Row],[ID2]]&amp;"-",""),"")</f>
        <v/>
      </c>
      <c r="AQ97" s="37" t="str">
        <f>IF(Input_table[[#This Row],[Impact value]]=AQ$14,IF(Input_table[[#This Row],[likelihood value]]=AQ$13,Input_table[[#This Row],[ID2]]&amp;"-",""),"")</f>
        <v/>
      </c>
      <c r="AR97" s="37" t="str">
        <f>IF(Input_table[[#This Row],[Impact value]]=AR$14,IF(Input_table[[#This Row],[likelihood value]]=AR$13,Input_table[[#This Row],[ID2]]&amp;"-",""),"")</f>
        <v/>
      </c>
      <c r="AS97" s="37" t="str">
        <f>IF(Input_table[[#This Row],[Impact value]]=AS$14,IF(Input_table[[#This Row],[likelihood value]]=AS$13,Input_table[[#This Row],[ID2]]&amp;"-",""),"")</f>
        <v/>
      </c>
      <c r="AT97" s="37" t="str">
        <f>IF(Input_table[[#This Row],[Impact value]]=AT$14,IF(Input_table[[#This Row],[likelihood value]]=AT$13,Input_table[[#This Row],[ID2]]&amp;"-",""),"")</f>
        <v/>
      </c>
      <c r="AU97" s="37" t="str">
        <f>IF(Input_table[[#This Row],[Impact value]]=AU$14,IF(Input_table[[#This Row],[likelihood value]]=AU$13,Input_table[[#This Row],[ID2]]&amp;"-",""),"")</f>
        <v/>
      </c>
      <c r="AV97" s="37" t="str">
        <f>IF(Input_table[[#This Row],[Impact value]]=AV$14,IF(Input_table[[#This Row],[likelihood value]]=AV$13,Input_table[[#This Row],[ID2]]&amp;"-",""),"")</f>
        <v/>
      </c>
      <c r="AW97" s="37" t="str">
        <f>IF(Input_table[[#This Row],[Impact value]]=AW$14,IF(Input_table[[#This Row],[likelihood value]]=AW$13,Input_table[[#This Row],[ID2]]&amp;"-",""),"")</f>
        <v/>
      </c>
      <c r="AX97" s="37" t="str">
        <f>IF(Input_table[[#This Row],[Impact value]]=AX$14,IF(Input_table[[#This Row],[likelihood value]]=AX$13,Input_table[[#This Row],[ID2]]&amp;"-",""),"")</f>
        <v/>
      </c>
      <c r="AY97" s="37" t="str">
        <f>IF(Input_table[[#This Row],[Impact value]]=AY$14,IF(Input_table[[#This Row],[likelihood value]]=AY$13,Input_table[[#This Row],[ID2]]&amp;"-",""),"")</f>
        <v/>
      </c>
      <c r="AZ97" s="37" t="str">
        <f>IF(Input_table[[#This Row],[Impact value]]=AZ$14,IF(Input_table[[#This Row],[likelihood value]]=AZ$13,Input_table[[#This Row],[ID2]]&amp;"-",""),"")</f>
        <v/>
      </c>
      <c r="BA97" s="37" t="str">
        <f>IF(Input_table[[#This Row],[Impact value]]=BA$14,IF(Input_table[[#This Row],[likelihood value]]=BA$13,Input_table[[#This Row],[ID2]]&amp;"-",""),"")</f>
        <v/>
      </c>
      <c r="BB97" s="37" t="str">
        <f>IF(Input_table[[#This Row],[Impact value]]=BB$14,IF(Input_table[[#This Row],[likelihood value]]=BB$13,Input_table[[#This Row],[ID2]]&amp;"-",""),"")</f>
        <v/>
      </c>
      <c r="BC97" s="37" t="str">
        <f>IF(Input_table[[#This Row],[Impact value]]=BC$14,IF(Input_table[[#This Row],[likelihood value]]=BC$13,Input_table[[#This Row],[ID2]]&amp;"-",""),"")</f>
        <v/>
      </c>
      <c r="BD97" s="37" t="str">
        <f>IF(Input_table[[#This Row],[Impact value]]=BD$14,IF(Input_table[[#This Row],[likelihood value]]=BD$13,Input_table[[#This Row],[ID2]]&amp;"-",""),"")</f>
        <v/>
      </c>
      <c r="BE97" s="37">
        <f>ROW(Input_table[[#This Row],[hazard]])-15</f>
        <v>82</v>
      </c>
      <c r="BF97" s="37"/>
    </row>
    <row r="98" spans="1:58" s="38" customFormat="1" x14ac:dyDescent="0.45">
      <c r="A98" s="29">
        <f>Input_table[[#This Row],[ID2]]</f>
        <v>83</v>
      </c>
      <c r="B98" s="30"/>
      <c r="C98" s="31"/>
      <c r="D98" s="31"/>
      <c r="E98" s="32"/>
      <c r="F98" s="33"/>
      <c r="G98" s="34"/>
      <c r="H98" s="34"/>
      <c r="I98" s="34"/>
      <c r="J98" s="34"/>
      <c r="K98" s="34"/>
      <c r="L98" s="34"/>
      <c r="M98" s="34"/>
      <c r="N98" s="34"/>
      <c r="O98" s="34"/>
      <c r="P98" s="34"/>
      <c r="Q98" s="34"/>
      <c r="R98" s="34"/>
      <c r="S98" s="35"/>
      <c r="T98" s="33"/>
      <c r="U98" s="154" t="str">
        <f>IF(VLOOKUP(Input_table[[#This Row],[ID]],Table3[#All],5)="","",VLOOKUP(Input_table[[#This Row],[ID]],Table3[#All],5))</f>
        <v/>
      </c>
      <c r="V98" s="154" t="str">
        <f>IF(VLOOKUP(Input_table[[#This Row],[ID]],Table3[#All],7)="","",VLOOKUP(Input_table[[#This Row],[ID]],Table3[#All],7))</f>
        <v/>
      </c>
      <c r="W98" s="153" t="str">
        <f>IF(Input_table[[#This Row],[Impact value]]=1,W$2,
IF(Input_table[[#This Row],[Impact value]]=2,W$3,
IF(Input_table[[#This Row],[Impact value]]=3,W$4,
IF(Input_table[[#This Row],[Impact value]]=4,W$5,
IF(Input_table[[#This Row],[Impact value]]=5,W$6,"-")))))</f>
        <v>-</v>
      </c>
      <c r="X98" s="179"/>
      <c r="Y98" s="154" t="str">
        <f>IF(Input_table[[#This Row],[Risk value]]=0,"-",VLOOKUP(Input_table[[#This Row],[Risk value]],Help!$A$191:$B$195,2))</f>
        <v>-</v>
      </c>
      <c r="Z98" s="36">
        <f>IF(Input_table[[#This Row],[Severity]]=T$2,1,
IF(Input_table[[#This Row],[Severity]]=T$3,2,
IF(Input_table[[#This Row],[Severity]]=T$4,3,
IF(Input_table[[#This Row],[Severity]]=T$5,4,
IF(Input_table[[#This Row],[Severity]]=T$6,5,0)))))</f>
        <v>0</v>
      </c>
      <c r="AA98" s="36">
        <f>IF(Input_table[[#This Row],[Coping capacity]]=V$2,1,
IF(Input_table[[#This Row],[Coping capacity]]=V$3,2,
IF(Input_table[[#This Row],[Coping capacity]]=V$4,3,
IF(Input_table[[#This Row],[Coping capacity]]=V$5,4,
IF(Input_table[[#This Row],[Coping capacity]]=V$6,5,0)))))</f>
        <v>0</v>
      </c>
      <c r="AB98" s="36">
        <f>IF(Input_table[[#This Row],[Likelihood]]=S$2,1,
IF(Input_table[[#This Row],[Likelihood]]=S$3,2,
IF(Input_table[[#This Row],[Likelihood]]=S$4,3,
IF(Input_table[[#This Row],[Likelihood]]=S$5,4,
IF(Input_table[[#This Row],[Likelihood]]=S$6,5,0)))))</f>
        <v>0</v>
      </c>
      <c r="AC98" s="36">
        <f>IF(Input_table[[#This Row],[Vulnerability]]=U$2,5,
IF(Input_table[[#This Row],[Vulnerability]]=U$3,4,
IF(Input_table[[#This Row],[Vulnerability]]=U$4,3,
IF(Input_table[[#This Row],[Vulnerability]]=U$5,2,
IF(Input_table[[#This Row],[Vulnerability]]=U$6,1,0)))))</f>
        <v>0</v>
      </c>
      <c r="AD9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8" s="37" t="str">
        <f>IF(Input_table[[#This Row],[Impact value]]=AF$14,IF(Input_table[[#This Row],[likelihood value]]=AF$13,Input_table[[#This Row],[ID2]]&amp;"-",""),"")</f>
        <v/>
      </c>
      <c r="AG98" s="37" t="str">
        <f>IF(Input_table[[#This Row],[Impact value]]=AG$14,IF(Input_table[[#This Row],[likelihood value]]=AG$13,Input_table[[#This Row],[ID2]]&amp;"-",""),"")</f>
        <v/>
      </c>
      <c r="AH98" s="37" t="str">
        <f>IF(Input_table[[#This Row],[Impact value]]=AH$14,IF(Input_table[[#This Row],[likelihood value]]=AH$13,Input_table[[#This Row],[ID2]]&amp;"-",""),"")</f>
        <v/>
      </c>
      <c r="AI98" s="37" t="str">
        <f>IF(Input_table[[#This Row],[Impact value]]=AI$14,IF(Input_table[[#This Row],[likelihood value]]=AI$13,Input_table[[#This Row],[ID2]]&amp;"-",""),"")</f>
        <v/>
      </c>
      <c r="AJ98" s="37" t="str">
        <f>IF(Input_table[[#This Row],[Impact value]]=AJ$14,IF(Input_table[[#This Row],[likelihood value]]=AJ$13,Input_table[[#This Row],[ID2]]&amp;"-",""),"")</f>
        <v/>
      </c>
      <c r="AK98" s="37" t="str">
        <f>IF(Input_table[[#This Row],[Impact value]]=AK$14,IF(Input_table[[#This Row],[likelihood value]]=AK$13,Input_table[[#This Row],[ID2]]&amp;"-",""),"")</f>
        <v/>
      </c>
      <c r="AL98" s="37" t="str">
        <f>IF(Input_table[[#This Row],[Impact value]]=AL$14,IF(Input_table[[#This Row],[likelihood value]]=AL$13,Input_table[[#This Row],[ID2]]&amp;"-",""),"")</f>
        <v/>
      </c>
      <c r="AM98" s="37" t="str">
        <f>IF(Input_table[[#This Row],[Impact value]]=AM$14,IF(Input_table[[#This Row],[likelihood value]]=AM$13,Input_table[[#This Row],[ID2]]&amp;"-",""),"")</f>
        <v/>
      </c>
      <c r="AN98" s="37" t="str">
        <f>IF(Input_table[[#This Row],[Impact value]]=AN$14,IF(Input_table[[#This Row],[likelihood value]]=AN$13,Input_table[[#This Row],[ID2]]&amp;"-",""),"")</f>
        <v/>
      </c>
      <c r="AO98" s="37" t="str">
        <f>IF(Input_table[[#This Row],[Impact value]]=AO$14,IF(Input_table[[#This Row],[likelihood value]]=AO$13,Input_table[[#This Row],[ID2]]&amp;"-",""),"")</f>
        <v/>
      </c>
      <c r="AP98" s="37" t="str">
        <f>IF(Input_table[[#This Row],[Impact value]]=AP$14,IF(Input_table[[#This Row],[likelihood value]]=AP$13,Input_table[[#This Row],[ID2]]&amp;"-",""),"")</f>
        <v/>
      </c>
      <c r="AQ98" s="37" t="str">
        <f>IF(Input_table[[#This Row],[Impact value]]=AQ$14,IF(Input_table[[#This Row],[likelihood value]]=AQ$13,Input_table[[#This Row],[ID2]]&amp;"-",""),"")</f>
        <v/>
      </c>
      <c r="AR98" s="37" t="str">
        <f>IF(Input_table[[#This Row],[Impact value]]=AR$14,IF(Input_table[[#This Row],[likelihood value]]=AR$13,Input_table[[#This Row],[ID2]]&amp;"-",""),"")</f>
        <v/>
      </c>
      <c r="AS98" s="37" t="str">
        <f>IF(Input_table[[#This Row],[Impact value]]=AS$14,IF(Input_table[[#This Row],[likelihood value]]=AS$13,Input_table[[#This Row],[ID2]]&amp;"-",""),"")</f>
        <v/>
      </c>
      <c r="AT98" s="37" t="str">
        <f>IF(Input_table[[#This Row],[Impact value]]=AT$14,IF(Input_table[[#This Row],[likelihood value]]=AT$13,Input_table[[#This Row],[ID2]]&amp;"-",""),"")</f>
        <v/>
      </c>
      <c r="AU98" s="37" t="str">
        <f>IF(Input_table[[#This Row],[Impact value]]=AU$14,IF(Input_table[[#This Row],[likelihood value]]=AU$13,Input_table[[#This Row],[ID2]]&amp;"-",""),"")</f>
        <v/>
      </c>
      <c r="AV98" s="37" t="str">
        <f>IF(Input_table[[#This Row],[Impact value]]=AV$14,IF(Input_table[[#This Row],[likelihood value]]=AV$13,Input_table[[#This Row],[ID2]]&amp;"-",""),"")</f>
        <v/>
      </c>
      <c r="AW98" s="37" t="str">
        <f>IF(Input_table[[#This Row],[Impact value]]=AW$14,IF(Input_table[[#This Row],[likelihood value]]=AW$13,Input_table[[#This Row],[ID2]]&amp;"-",""),"")</f>
        <v/>
      </c>
      <c r="AX98" s="37" t="str">
        <f>IF(Input_table[[#This Row],[Impact value]]=AX$14,IF(Input_table[[#This Row],[likelihood value]]=AX$13,Input_table[[#This Row],[ID2]]&amp;"-",""),"")</f>
        <v/>
      </c>
      <c r="AY98" s="37" t="str">
        <f>IF(Input_table[[#This Row],[Impact value]]=AY$14,IF(Input_table[[#This Row],[likelihood value]]=AY$13,Input_table[[#This Row],[ID2]]&amp;"-",""),"")</f>
        <v/>
      </c>
      <c r="AZ98" s="37" t="str">
        <f>IF(Input_table[[#This Row],[Impact value]]=AZ$14,IF(Input_table[[#This Row],[likelihood value]]=AZ$13,Input_table[[#This Row],[ID2]]&amp;"-",""),"")</f>
        <v/>
      </c>
      <c r="BA98" s="37" t="str">
        <f>IF(Input_table[[#This Row],[Impact value]]=BA$14,IF(Input_table[[#This Row],[likelihood value]]=BA$13,Input_table[[#This Row],[ID2]]&amp;"-",""),"")</f>
        <v/>
      </c>
      <c r="BB98" s="37" t="str">
        <f>IF(Input_table[[#This Row],[Impact value]]=BB$14,IF(Input_table[[#This Row],[likelihood value]]=BB$13,Input_table[[#This Row],[ID2]]&amp;"-",""),"")</f>
        <v/>
      </c>
      <c r="BC98" s="37" t="str">
        <f>IF(Input_table[[#This Row],[Impact value]]=BC$14,IF(Input_table[[#This Row],[likelihood value]]=BC$13,Input_table[[#This Row],[ID2]]&amp;"-",""),"")</f>
        <v/>
      </c>
      <c r="BD98" s="37" t="str">
        <f>IF(Input_table[[#This Row],[Impact value]]=BD$14,IF(Input_table[[#This Row],[likelihood value]]=BD$13,Input_table[[#This Row],[ID2]]&amp;"-",""),"")</f>
        <v/>
      </c>
      <c r="BE98" s="37">
        <f>ROW(Input_table[[#This Row],[hazard]])-15</f>
        <v>83</v>
      </c>
      <c r="BF98" s="37"/>
    </row>
    <row r="99" spans="1:58" s="38" customFormat="1" x14ac:dyDescent="0.45">
      <c r="A99" s="29">
        <f>Input_table[[#This Row],[ID2]]</f>
        <v>84</v>
      </c>
      <c r="B99" s="30"/>
      <c r="C99" s="31"/>
      <c r="D99" s="31"/>
      <c r="E99" s="32"/>
      <c r="F99" s="33"/>
      <c r="G99" s="34"/>
      <c r="H99" s="34"/>
      <c r="I99" s="34"/>
      <c r="J99" s="34"/>
      <c r="K99" s="34"/>
      <c r="L99" s="34"/>
      <c r="M99" s="34"/>
      <c r="N99" s="34"/>
      <c r="O99" s="34"/>
      <c r="P99" s="34"/>
      <c r="Q99" s="34"/>
      <c r="R99" s="34"/>
      <c r="S99" s="35"/>
      <c r="T99" s="33"/>
      <c r="U99" s="154" t="str">
        <f>IF(VLOOKUP(Input_table[[#This Row],[ID]],Table3[#All],5)="","",VLOOKUP(Input_table[[#This Row],[ID]],Table3[#All],5))</f>
        <v/>
      </c>
      <c r="V99" s="154" t="str">
        <f>IF(VLOOKUP(Input_table[[#This Row],[ID]],Table3[#All],7)="","",VLOOKUP(Input_table[[#This Row],[ID]],Table3[#All],7))</f>
        <v/>
      </c>
      <c r="W99" s="153" t="str">
        <f>IF(Input_table[[#This Row],[Impact value]]=1,W$2,
IF(Input_table[[#This Row],[Impact value]]=2,W$3,
IF(Input_table[[#This Row],[Impact value]]=3,W$4,
IF(Input_table[[#This Row],[Impact value]]=4,W$5,
IF(Input_table[[#This Row],[Impact value]]=5,W$6,"-")))))</f>
        <v>-</v>
      </c>
      <c r="X99" s="179"/>
      <c r="Y99" s="154" t="str">
        <f>IF(Input_table[[#This Row],[Risk value]]=0,"-",VLOOKUP(Input_table[[#This Row],[Risk value]],Help!$A$191:$B$195,2))</f>
        <v>-</v>
      </c>
      <c r="Z99" s="36">
        <f>IF(Input_table[[#This Row],[Severity]]=T$2,1,
IF(Input_table[[#This Row],[Severity]]=T$3,2,
IF(Input_table[[#This Row],[Severity]]=T$4,3,
IF(Input_table[[#This Row],[Severity]]=T$5,4,
IF(Input_table[[#This Row],[Severity]]=T$6,5,0)))))</f>
        <v>0</v>
      </c>
      <c r="AA99" s="36">
        <f>IF(Input_table[[#This Row],[Coping capacity]]=V$2,1,
IF(Input_table[[#This Row],[Coping capacity]]=V$3,2,
IF(Input_table[[#This Row],[Coping capacity]]=V$4,3,
IF(Input_table[[#This Row],[Coping capacity]]=V$5,4,
IF(Input_table[[#This Row],[Coping capacity]]=V$6,5,0)))))</f>
        <v>0</v>
      </c>
      <c r="AB99" s="36">
        <f>IF(Input_table[[#This Row],[Likelihood]]=S$2,1,
IF(Input_table[[#This Row],[Likelihood]]=S$3,2,
IF(Input_table[[#This Row],[Likelihood]]=S$4,3,
IF(Input_table[[#This Row],[Likelihood]]=S$5,4,
IF(Input_table[[#This Row],[Likelihood]]=S$6,5,0)))))</f>
        <v>0</v>
      </c>
      <c r="AC99" s="36">
        <f>IF(Input_table[[#This Row],[Vulnerability]]=U$2,5,
IF(Input_table[[#This Row],[Vulnerability]]=U$3,4,
IF(Input_table[[#This Row],[Vulnerability]]=U$4,3,
IF(Input_table[[#This Row],[Vulnerability]]=U$5,2,
IF(Input_table[[#This Row],[Vulnerability]]=U$6,1,0)))))</f>
        <v>0</v>
      </c>
      <c r="AD9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9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99" s="37" t="str">
        <f>IF(Input_table[[#This Row],[Impact value]]=AF$14,IF(Input_table[[#This Row],[likelihood value]]=AF$13,Input_table[[#This Row],[ID2]]&amp;"-",""),"")</f>
        <v/>
      </c>
      <c r="AG99" s="37" t="str">
        <f>IF(Input_table[[#This Row],[Impact value]]=AG$14,IF(Input_table[[#This Row],[likelihood value]]=AG$13,Input_table[[#This Row],[ID2]]&amp;"-",""),"")</f>
        <v/>
      </c>
      <c r="AH99" s="37" t="str">
        <f>IF(Input_table[[#This Row],[Impact value]]=AH$14,IF(Input_table[[#This Row],[likelihood value]]=AH$13,Input_table[[#This Row],[ID2]]&amp;"-",""),"")</f>
        <v/>
      </c>
      <c r="AI99" s="37" t="str">
        <f>IF(Input_table[[#This Row],[Impact value]]=AI$14,IF(Input_table[[#This Row],[likelihood value]]=AI$13,Input_table[[#This Row],[ID2]]&amp;"-",""),"")</f>
        <v/>
      </c>
      <c r="AJ99" s="37" t="str">
        <f>IF(Input_table[[#This Row],[Impact value]]=AJ$14,IF(Input_table[[#This Row],[likelihood value]]=AJ$13,Input_table[[#This Row],[ID2]]&amp;"-",""),"")</f>
        <v/>
      </c>
      <c r="AK99" s="37" t="str">
        <f>IF(Input_table[[#This Row],[Impact value]]=AK$14,IF(Input_table[[#This Row],[likelihood value]]=AK$13,Input_table[[#This Row],[ID2]]&amp;"-",""),"")</f>
        <v/>
      </c>
      <c r="AL99" s="37" t="str">
        <f>IF(Input_table[[#This Row],[Impact value]]=AL$14,IF(Input_table[[#This Row],[likelihood value]]=AL$13,Input_table[[#This Row],[ID2]]&amp;"-",""),"")</f>
        <v/>
      </c>
      <c r="AM99" s="37" t="str">
        <f>IF(Input_table[[#This Row],[Impact value]]=AM$14,IF(Input_table[[#This Row],[likelihood value]]=AM$13,Input_table[[#This Row],[ID2]]&amp;"-",""),"")</f>
        <v/>
      </c>
      <c r="AN99" s="37" t="str">
        <f>IF(Input_table[[#This Row],[Impact value]]=AN$14,IF(Input_table[[#This Row],[likelihood value]]=AN$13,Input_table[[#This Row],[ID2]]&amp;"-",""),"")</f>
        <v/>
      </c>
      <c r="AO99" s="37" t="str">
        <f>IF(Input_table[[#This Row],[Impact value]]=AO$14,IF(Input_table[[#This Row],[likelihood value]]=AO$13,Input_table[[#This Row],[ID2]]&amp;"-",""),"")</f>
        <v/>
      </c>
      <c r="AP99" s="37" t="str">
        <f>IF(Input_table[[#This Row],[Impact value]]=AP$14,IF(Input_table[[#This Row],[likelihood value]]=AP$13,Input_table[[#This Row],[ID2]]&amp;"-",""),"")</f>
        <v/>
      </c>
      <c r="AQ99" s="37" t="str">
        <f>IF(Input_table[[#This Row],[Impact value]]=AQ$14,IF(Input_table[[#This Row],[likelihood value]]=AQ$13,Input_table[[#This Row],[ID2]]&amp;"-",""),"")</f>
        <v/>
      </c>
      <c r="AR99" s="37" t="str">
        <f>IF(Input_table[[#This Row],[Impact value]]=AR$14,IF(Input_table[[#This Row],[likelihood value]]=AR$13,Input_table[[#This Row],[ID2]]&amp;"-",""),"")</f>
        <v/>
      </c>
      <c r="AS99" s="37" t="str">
        <f>IF(Input_table[[#This Row],[Impact value]]=AS$14,IF(Input_table[[#This Row],[likelihood value]]=AS$13,Input_table[[#This Row],[ID2]]&amp;"-",""),"")</f>
        <v/>
      </c>
      <c r="AT99" s="37" t="str">
        <f>IF(Input_table[[#This Row],[Impact value]]=AT$14,IF(Input_table[[#This Row],[likelihood value]]=AT$13,Input_table[[#This Row],[ID2]]&amp;"-",""),"")</f>
        <v/>
      </c>
      <c r="AU99" s="37" t="str">
        <f>IF(Input_table[[#This Row],[Impact value]]=AU$14,IF(Input_table[[#This Row],[likelihood value]]=AU$13,Input_table[[#This Row],[ID2]]&amp;"-",""),"")</f>
        <v/>
      </c>
      <c r="AV99" s="37" t="str">
        <f>IF(Input_table[[#This Row],[Impact value]]=AV$14,IF(Input_table[[#This Row],[likelihood value]]=AV$13,Input_table[[#This Row],[ID2]]&amp;"-",""),"")</f>
        <v/>
      </c>
      <c r="AW99" s="37" t="str">
        <f>IF(Input_table[[#This Row],[Impact value]]=AW$14,IF(Input_table[[#This Row],[likelihood value]]=AW$13,Input_table[[#This Row],[ID2]]&amp;"-",""),"")</f>
        <v/>
      </c>
      <c r="AX99" s="37" t="str">
        <f>IF(Input_table[[#This Row],[Impact value]]=AX$14,IF(Input_table[[#This Row],[likelihood value]]=AX$13,Input_table[[#This Row],[ID2]]&amp;"-",""),"")</f>
        <v/>
      </c>
      <c r="AY99" s="37" t="str">
        <f>IF(Input_table[[#This Row],[Impact value]]=AY$14,IF(Input_table[[#This Row],[likelihood value]]=AY$13,Input_table[[#This Row],[ID2]]&amp;"-",""),"")</f>
        <v/>
      </c>
      <c r="AZ99" s="37" t="str">
        <f>IF(Input_table[[#This Row],[Impact value]]=AZ$14,IF(Input_table[[#This Row],[likelihood value]]=AZ$13,Input_table[[#This Row],[ID2]]&amp;"-",""),"")</f>
        <v/>
      </c>
      <c r="BA99" s="37" t="str">
        <f>IF(Input_table[[#This Row],[Impact value]]=BA$14,IF(Input_table[[#This Row],[likelihood value]]=BA$13,Input_table[[#This Row],[ID2]]&amp;"-",""),"")</f>
        <v/>
      </c>
      <c r="BB99" s="37" t="str">
        <f>IF(Input_table[[#This Row],[Impact value]]=BB$14,IF(Input_table[[#This Row],[likelihood value]]=BB$13,Input_table[[#This Row],[ID2]]&amp;"-",""),"")</f>
        <v/>
      </c>
      <c r="BC99" s="37" t="str">
        <f>IF(Input_table[[#This Row],[Impact value]]=BC$14,IF(Input_table[[#This Row],[likelihood value]]=BC$13,Input_table[[#This Row],[ID2]]&amp;"-",""),"")</f>
        <v/>
      </c>
      <c r="BD99" s="37" t="str">
        <f>IF(Input_table[[#This Row],[Impact value]]=BD$14,IF(Input_table[[#This Row],[likelihood value]]=BD$13,Input_table[[#This Row],[ID2]]&amp;"-",""),"")</f>
        <v/>
      </c>
      <c r="BE99" s="37">
        <f>ROW(Input_table[[#This Row],[hazard]])-15</f>
        <v>84</v>
      </c>
      <c r="BF99" s="37"/>
    </row>
    <row r="100" spans="1:58" s="38" customFormat="1" x14ac:dyDescent="0.45">
      <c r="A100" s="29">
        <f>Input_table[[#This Row],[ID2]]</f>
        <v>85</v>
      </c>
      <c r="B100" s="30"/>
      <c r="C100" s="31"/>
      <c r="D100" s="31"/>
      <c r="E100" s="32"/>
      <c r="F100" s="33"/>
      <c r="G100" s="34"/>
      <c r="H100" s="34"/>
      <c r="I100" s="34"/>
      <c r="J100" s="34"/>
      <c r="K100" s="34"/>
      <c r="L100" s="34"/>
      <c r="M100" s="34"/>
      <c r="N100" s="34"/>
      <c r="O100" s="34"/>
      <c r="P100" s="34"/>
      <c r="Q100" s="34"/>
      <c r="R100" s="34"/>
      <c r="S100" s="35"/>
      <c r="T100" s="33"/>
      <c r="U100" s="154" t="str">
        <f>IF(VLOOKUP(Input_table[[#This Row],[ID]],Table3[#All],5)="","",VLOOKUP(Input_table[[#This Row],[ID]],Table3[#All],5))</f>
        <v/>
      </c>
      <c r="V100" s="154" t="str">
        <f>IF(VLOOKUP(Input_table[[#This Row],[ID]],Table3[#All],7)="","",VLOOKUP(Input_table[[#This Row],[ID]],Table3[#All],7))</f>
        <v/>
      </c>
      <c r="W100" s="153" t="str">
        <f>IF(Input_table[[#This Row],[Impact value]]=1,W$2,
IF(Input_table[[#This Row],[Impact value]]=2,W$3,
IF(Input_table[[#This Row],[Impact value]]=3,W$4,
IF(Input_table[[#This Row],[Impact value]]=4,W$5,
IF(Input_table[[#This Row],[Impact value]]=5,W$6,"-")))))</f>
        <v>-</v>
      </c>
      <c r="X100" s="179"/>
      <c r="Y100" s="154" t="str">
        <f>IF(Input_table[[#This Row],[Risk value]]=0,"-",VLOOKUP(Input_table[[#This Row],[Risk value]],Help!$A$191:$B$195,2))</f>
        <v>-</v>
      </c>
      <c r="Z100" s="36">
        <f>IF(Input_table[[#This Row],[Severity]]=T$2,1,
IF(Input_table[[#This Row],[Severity]]=T$3,2,
IF(Input_table[[#This Row],[Severity]]=T$4,3,
IF(Input_table[[#This Row],[Severity]]=T$5,4,
IF(Input_table[[#This Row],[Severity]]=T$6,5,0)))))</f>
        <v>0</v>
      </c>
      <c r="AA100" s="36">
        <f>IF(Input_table[[#This Row],[Coping capacity]]=V$2,1,
IF(Input_table[[#This Row],[Coping capacity]]=V$3,2,
IF(Input_table[[#This Row],[Coping capacity]]=V$4,3,
IF(Input_table[[#This Row],[Coping capacity]]=V$5,4,
IF(Input_table[[#This Row],[Coping capacity]]=V$6,5,0)))))</f>
        <v>0</v>
      </c>
      <c r="AB100" s="36">
        <f>IF(Input_table[[#This Row],[Likelihood]]=S$2,1,
IF(Input_table[[#This Row],[Likelihood]]=S$3,2,
IF(Input_table[[#This Row],[Likelihood]]=S$4,3,
IF(Input_table[[#This Row],[Likelihood]]=S$5,4,
IF(Input_table[[#This Row],[Likelihood]]=S$6,5,0)))))</f>
        <v>0</v>
      </c>
      <c r="AC100" s="36">
        <f>IF(Input_table[[#This Row],[Vulnerability]]=U$2,5,
IF(Input_table[[#This Row],[Vulnerability]]=U$3,4,
IF(Input_table[[#This Row],[Vulnerability]]=U$4,3,
IF(Input_table[[#This Row],[Vulnerability]]=U$5,2,
IF(Input_table[[#This Row],[Vulnerability]]=U$6,1,0)))))</f>
        <v>0</v>
      </c>
      <c r="AD10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0" s="37" t="str">
        <f>IF(Input_table[[#This Row],[Impact value]]=AF$14,IF(Input_table[[#This Row],[likelihood value]]=AF$13,Input_table[[#This Row],[ID2]]&amp;"-",""),"")</f>
        <v/>
      </c>
      <c r="AG100" s="37" t="str">
        <f>IF(Input_table[[#This Row],[Impact value]]=AG$14,IF(Input_table[[#This Row],[likelihood value]]=AG$13,Input_table[[#This Row],[ID2]]&amp;"-",""),"")</f>
        <v/>
      </c>
      <c r="AH100" s="37" t="str">
        <f>IF(Input_table[[#This Row],[Impact value]]=AH$14,IF(Input_table[[#This Row],[likelihood value]]=AH$13,Input_table[[#This Row],[ID2]]&amp;"-",""),"")</f>
        <v/>
      </c>
      <c r="AI100" s="37" t="str">
        <f>IF(Input_table[[#This Row],[Impact value]]=AI$14,IF(Input_table[[#This Row],[likelihood value]]=AI$13,Input_table[[#This Row],[ID2]]&amp;"-",""),"")</f>
        <v/>
      </c>
      <c r="AJ100" s="37" t="str">
        <f>IF(Input_table[[#This Row],[Impact value]]=AJ$14,IF(Input_table[[#This Row],[likelihood value]]=AJ$13,Input_table[[#This Row],[ID2]]&amp;"-",""),"")</f>
        <v/>
      </c>
      <c r="AK100" s="37" t="str">
        <f>IF(Input_table[[#This Row],[Impact value]]=AK$14,IF(Input_table[[#This Row],[likelihood value]]=AK$13,Input_table[[#This Row],[ID2]]&amp;"-",""),"")</f>
        <v/>
      </c>
      <c r="AL100" s="37" t="str">
        <f>IF(Input_table[[#This Row],[Impact value]]=AL$14,IF(Input_table[[#This Row],[likelihood value]]=AL$13,Input_table[[#This Row],[ID2]]&amp;"-",""),"")</f>
        <v/>
      </c>
      <c r="AM100" s="37" t="str">
        <f>IF(Input_table[[#This Row],[Impact value]]=AM$14,IF(Input_table[[#This Row],[likelihood value]]=AM$13,Input_table[[#This Row],[ID2]]&amp;"-",""),"")</f>
        <v/>
      </c>
      <c r="AN100" s="37" t="str">
        <f>IF(Input_table[[#This Row],[Impact value]]=AN$14,IF(Input_table[[#This Row],[likelihood value]]=AN$13,Input_table[[#This Row],[ID2]]&amp;"-",""),"")</f>
        <v/>
      </c>
      <c r="AO100" s="37" t="str">
        <f>IF(Input_table[[#This Row],[Impact value]]=AO$14,IF(Input_table[[#This Row],[likelihood value]]=AO$13,Input_table[[#This Row],[ID2]]&amp;"-",""),"")</f>
        <v/>
      </c>
      <c r="AP100" s="37" t="str">
        <f>IF(Input_table[[#This Row],[Impact value]]=AP$14,IF(Input_table[[#This Row],[likelihood value]]=AP$13,Input_table[[#This Row],[ID2]]&amp;"-",""),"")</f>
        <v/>
      </c>
      <c r="AQ100" s="37" t="str">
        <f>IF(Input_table[[#This Row],[Impact value]]=AQ$14,IF(Input_table[[#This Row],[likelihood value]]=AQ$13,Input_table[[#This Row],[ID2]]&amp;"-",""),"")</f>
        <v/>
      </c>
      <c r="AR100" s="37" t="str">
        <f>IF(Input_table[[#This Row],[Impact value]]=AR$14,IF(Input_table[[#This Row],[likelihood value]]=AR$13,Input_table[[#This Row],[ID2]]&amp;"-",""),"")</f>
        <v/>
      </c>
      <c r="AS100" s="37" t="str">
        <f>IF(Input_table[[#This Row],[Impact value]]=AS$14,IF(Input_table[[#This Row],[likelihood value]]=AS$13,Input_table[[#This Row],[ID2]]&amp;"-",""),"")</f>
        <v/>
      </c>
      <c r="AT100" s="37" t="str">
        <f>IF(Input_table[[#This Row],[Impact value]]=AT$14,IF(Input_table[[#This Row],[likelihood value]]=AT$13,Input_table[[#This Row],[ID2]]&amp;"-",""),"")</f>
        <v/>
      </c>
      <c r="AU100" s="37" t="str">
        <f>IF(Input_table[[#This Row],[Impact value]]=AU$14,IF(Input_table[[#This Row],[likelihood value]]=AU$13,Input_table[[#This Row],[ID2]]&amp;"-",""),"")</f>
        <v/>
      </c>
      <c r="AV100" s="37" t="str">
        <f>IF(Input_table[[#This Row],[Impact value]]=AV$14,IF(Input_table[[#This Row],[likelihood value]]=AV$13,Input_table[[#This Row],[ID2]]&amp;"-",""),"")</f>
        <v/>
      </c>
      <c r="AW100" s="37" t="str">
        <f>IF(Input_table[[#This Row],[Impact value]]=AW$14,IF(Input_table[[#This Row],[likelihood value]]=AW$13,Input_table[[#This Row],[ID2]]&amp;"-",""),"")</f>
        <v/>
      </c>
      <c r="AX100" s="37" t="str">
        <f>IF(Input_table[[#This Row],[Impact value]]=AX$14,IF(Input_table[[#This Row],[likelihood value]]=AX$13,Input_table[[#This Row],[ID2]]&amp;"-",""),"")</f>
        <v/>
      </c>
      <c r="AY100" s="37" t="str">
        <f>IF(Input_table[[#This Row],[Impact value]]=AY$14,IF(Input_table[[#This Row],[likelihood value]]=AY$13,Input_table[[#This Row],[ID2]]&amp;"-",""),"")</f>
        <v/>
      </c>
      <c r="AZ100" s="37" t="str">
        <f>IF(Input_table[[#This Row],[Impact value]]=AZ$14,IF(Input_table[[#This Row],[likelihood value]]=AZ$13,Input_table[[#This Row],[ID2]]&amp;"-",""),"")</f>
        <v/>
      </c>
      <c r="BA100" s="37" t="str">
        <f>IF(Input_table[[#This Row],[Impact value]]=BA$14,IF(Input_table[[#This Row],[likelihood value]]=BA$13,Input_table[[#This Row],[ID2]]&amp;"-",""),"")</f>
        <v/>
      </c>
      <c r="BB100" s="37" t="str">
        <f>IF(Input_table[[#This Row],[Impact value]]=BB$14,IF(Input_table[[#This Row],[likelihood value]]=BB$13,Input_table[[#This Row],[ID2]]&amp;"-",""),"")</f>
        <v/>
      </c>
      <c r="BC100" s="37" t="str">
        <f>IF(Input_table[[#This Row],[Impact value]]=BC$14,IF(Input_table[[#This Row],[likelihood value]]=BC$13,Input_table[[#This Row],[ID2]]&amp;"-",""),"")</f>
        <v/>
      </c>
      <c r="BD100" s="37" t="str">
        <f>IF(Input_table[[#This Row],[Impact value]]=BD$14,IF(Input_table[[#This Row],[likelihood value]]=BD$13,Input_table[[#This Row],[ID2]]&amp;"-",""),"")</f>
        <v/>
      </c>
      <c r="BE100" s="37">
        <f>ROW(Input_table[[#This Row],[hazard]])-15</f>
        <v>85</v>
      </c>
      <c r="BF100" s="37"/>
    </row>
    <row r="101" spans="1:58" s="38" customFormat="1" x14ac:dyDescent="0.45">
      <c r="A101" s="29">
        <f>Input_table[[#This Row],[ID2]]</f>
        <v>86</v>
      </c>
      <c r="B101" s="30"/>
      <c r="C101" s="31"/>
      <c r="D101" s="31"/>
      <c r="E101" s="32"/>
      <c r="F101" s="33"/>
      <c r="G101" s="34"/>
      <c r="H101" s="34"/>
      <c r="I101" s="34"/>
      <c r="J101" s="34"/>
      <c r="K101" s="34"/>
      <c r="L101" s="34"/>
      <c r="M101" s="34"/>
      <c r="N101" s="34"/>
      <c r="O101" s="34"/>
      <c r="P101" s="34"/>
      <c r="Q101" s="34"/>
      <c r="R101" s="34"/>
      <c r="S101" s="35"/>
      <c r="T101" s="33"/>
      <c r="U101" s="154" t="str">
        <f>IF(VLOOKUP(Input_table[[#This Row],[ID]],Table3[#All],5)="","",VLOOKUP(Input_table[[#This Row],[ID]],Table3[#All],5))</f>
        <v/>
      </c>
      <c r="V101" s="154" t="str">
        <f>IF(VLOOKUP(Input_table[[#This Row],[ID]],Table3[#All],7)="","",VLOOKUP(Input_table[[#This Row],[ID]],Table3[#All],7))</f>
        <v/>
      </c>
      <c r="W101" s="153" t="str">
        <f>IF(Input_table[[#This Row],[Impact value]]=1,W$2,
IF(Input_table[[#This Row],[Impact value]]=2,W$3,
IF(Input_table[[#This Row],[Impact value]]=3,W$4,
IF(Input_table[[#This Row],[Impact value]]=4,W$5,
IF(Input_table[[#This Row],[Impact value]]=5,W$6,"-")))))</f>
        <v>-</v>
      </c>
      <c r="X101" s="179"/>
      <c r="Y101" s="154" t="str">
        <f>IF(Input_table[[#This Row],[Risk value]]=0,"-",VLOOKUP(Input_table[[#This Row],[Risk value]],Help!$A$191:$B$195,2))</f>
        <v>-</v>
      </c>
      <c r="Z101" s="36">
        <f>IF(Input_table[[#This Row],[Severity]]=T$2,1,
IF(Input_table[[#This Row],[Severity]]=T$3,2,
IF(Input_table[[#This Row],[Severity]]=T$4,3,
IF(Input_table[[#This Row],[Severity]]=T$5,4,
IF(Input_table[[#This Row],[Severity]]=T$6,5,0)))))</f>
        <v>0</v>
      </c>
      <c r="AA101" s="36">
        <f>IF(Input_table[[#This Row],[Coping capacity]]=V$2,1,
IF(Input_table[[#This Row],[Coping capacity]]=V$3,2,
IF(Input_table[[#This Row],[Coping capacity]]=V$4,3,
IF(Input_table[[#This Row],[Coping capacity]]=V$5,4,
IF(Input_table[[#This Row],[Coping capacity]]=V$6,5,0)))))</f>
        <v>0</v>
      </c>
      <c r="AB101" s="36">
        <f>IF(Input_table[[#This Row],[Likelihood]]=S$2,1,
IF(Input_table[[#This Row],[Likelihood]]=S$3,2,
IF(Input_table[[#This Row],[Likelihood]]=S$4,3,
IF(Input_table[[#This Row],[Likelihood]]=S$5,4,
IF(Input_table[[#This Row],[Likelihood]]=S$6,5,0)))))</f>
        <v>0</v>
      </c>
      <c r="AC101" s="36">
        <f>IF(Input_table[[#This Row],[Vulnerability]]=U$2,5,
IF(Input_table[[#This Row],[Vulnerability]]=U$3,4,
IF(Input_table[[#This Row],[Vulnerability]]=U$4,3,
IF(Input_table[[#This Row],[Vulnerability]]=U$5,2,
IF(Input_table[[#This Row],[Vulnerability]]=U$6,1,0)))))</f>
        <v>0</v>
      </c>
      <c r="AD10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1" s="37" t="str">
        <f>IF(Input_table[[#This Row],[Impact value]]=AF$14,IF(Input_table[[#This Row],[likelihood value]]=AF$13,Input_table[[#This Row],[ID2]]&amp;"-",""),"")</f>
        <v/>
      </c>
      <c r="AG101" s="37" t="str">
        <f>IF(Input_table[[#This Row],[Impact value]]=AG$14,IF(Input_table[[#This Row],[likelihood value]]=AG$13,Input_table[[#This Row],[ID2]]&amp;"-",""),"")</f>
        <v/>
      </c>
      <c r="AH101" s="37" t="str">
        <f>IF(Input_table[[#This Row],[Impact value]]=AH$14,IF(Input_table[[#This Row],[likelihood value]]=AH$13,Input_table[[#This Row],[ID2]]&amp;"-",""),"")</f>
        <v/>
      </c>
      <c r="AI101" s="37" t="str">
        <f>IF(Input_table[[#This Row],[Impact value]]=AI$14,IF(Input_table[[#This Row],[likelihood value]]=AI$13,Input_table[[#This Row],[ID2]]&amp;"-",""),"")</f>
        <v/>
      </c>
      <c r="AJ101" s="37" t="str">
        <f>IF(Input_table[[#This Row],[Impact value]]=AJ$14,IF(Input_table[[#This Row],[likelihood value]]=AJ$13,Input_table[[#This Row],[ID2]]&amp;"-",""),"")</f>
        <v/>
      </c>
      <c r="AK101" s="37" t="str">
        <f>IF(Input_table[[#This Row],[Impact value]]=AK$14,IF(Input_table[[#This Row],[likelihood value]]=AK$13,Input_table[[#This Row],[ID2]]&amp;"-",""),"")</f>
        <v/>
      </c>
      <c r="AL101" s="37" t="str">
        <f>IF(Input_table[[#This Row],[Impact value]]=AL$14,IF(Input_table[[#This Row],[likelihood value]]=AL$13,Input_table[[#This Row],[ID2]]&amp;"-",""),"")</f>
        <v/>
      </c>
      <c r="AM101" s="37" t="str">
        <f>IF(Input_table[[#This Row],[Impact value]]=AM$14,IF(Input_table[[#This Row],[likelihood value]]=AM$13,Input_table[[#This Row],[ID2]]&amp;"-",""),"")</f>
        <v/>
      </c>
      <c r="AN101" s="37" t="str">
        <f>IF(Input_table[[#This Row],[Impact value]]=AN$14,IF(Input_table[[#This Row],[likelihood value]]=AN$13,Input_table[[#This Row],[ID2]]&amp;"-",""),"")</f>
        <v/>
      </c>
      <c r="AO101" s="37" t="str">
        <f>IF(Input_table[[#This Row],[Impact value]]=AO$14,IF(Input_table[[#This Row],[likelihood value]]=AO$13,Input_table[[#This Row],[ID2]]&amp;"-",""),"")</f>
        <v/>
      </c>
      <c r="AP101" s="37" t="str">
        <f>IF(Input_table[[#This Row],[Impact value]]=AP$14,IF(Input_table[[#This Row],[likelihood value]]=AP$13,Input_table[[#This Row],[ID2]]&amp;"-",""),"")</f>
        <v/>
      </c>
      <c r="AQ101" s="37" t="str">
        <f>IF(Input_table[[#This Row],[Impact value]]=AQ$14,IF(Input_table[[#This Row],[likelihood value]]=AQ$13,Input_table[[#This Row],[ID2]]&amp;"-",""),"")</f>
        <v/>
      </c>
      <c r="AR101" s="37" t="str">
        <f>IF(Input_table[[#This Row],[Impact value]]=AR$14,IF(Input_table[[#This Row],[likelihood value]]=AR$13,Input_table[[#This Row],[ID2]]&amp;"-",""),"")</f>
        <v/>
      </c>
      <c r="AS101" s="37" t="str">
        <f>IF(Input_table[[#This Row],[Impact value]]=AS$14,IF(Input_table[[#This Row],[likelihood value]]=AS$13,Input_table[[#This Row],[ID2]]&amp;"-",""),"")</f>
        <v/>
      </c>
      <c r="AT101" s="37" t="str">
        <f>IF(Input_table[[#This Row],[Impact value]]=AT$14,IF(Input_table[[#This Row],[likelihood value]]=AT$13,Input_table[[#This Row],[ID2]]&amp;"-",""),"")</f>
        <v/>
      </c>
      <c r="AU101" s="37" t="str">
        <f>IF(Input_table[[#This Row],[Impact value]]=AU$14,IF(Input_table[[#This Row],[likelihood value]]=AU$13,Input_table[[#This Row],[ID2]]&amp;"-",""),"")</f>
        <v/>
      </c>
      <c r="AV101" s="37" t="str">
        <f>IF(Input_table[[#This Row],[Impact value]]=AV$14,IF(Input_table[[#This Row],[likelihood value]]=AV$13,Input_table[[#This Row],[ID2]]&amp;"-",""),"")</f>
        <v/>
      </c>
      <c r="AW101" s="37" t="str">
        <f>IF(Input_table[[#This Row],[Impact value]]=AW$14,IF(Input_table[[#This Row],[likelihood value]]=AW$13,Input_table[[#This Row],[ID2]]&amp;"-",""),"")</f>
        <v/>
      </c>
      <c r="AX101" s="37" t="str">
        <f>IF(Input_table[[#This Row],[Impact value]]=AX$14,IF(Input_table[[#This Row],[likelihood value]]=AX$13,Input_table[[#This Row],[ID2]]&amp;"-",""),"")</f>
        <v/>
      </c>
      <c r="AY101" s="37" t="str">
        <f>IF(Input_table[[#This Row],[Impact value]]=AY$14,IF(Input_table[[#This Row],[likelihood value]]=AY$13,Input_table[[#This Row],[ID2]]&amp;"-",""),"")</f>
        <v/>
      </c>
      <c r="AZ101" s="37" t="str">
        <f>IF(Input_table[[#This Row],[Impact value]]=AZ$14,IF(Input_table[[#This Row],[likelihood value]]=AZ$13,Input_table[[#This Row],[ID2]]&amp;"-",""),"")</f>
        <v/>
      </c>
      <c r="BA101" s="37" t="str">
        <f>IF(Input_table[[#This Row],[Impact value]]=BA$14,IF(Input_table[[#This Row],[likelihood value]]=BA$13,Input_table[[#This Row],[ID2]]&amp;"-",""),"")</f>
        <v/>
      </c>
      <c r="BB101" s="37" t="str">
        <f>IF(Input_table[[#This Row],[Impact value]]=BB$14,IF(Input_table[[#This Row],[likelihood value]]=BB$13,Input_table[[#This Row],[ID2]]&amp;"-",""),"")</f>
        <v/>
      </c>
      <c r="BC101" s="37" t="str">
        <f>IF(Input_table[[#This Row],[Impact value]]=BC$14,IF(Input_table[[#This Row],[likelihood value]]=BC$13,Input_table[[#This Row],[ID2]]&amp;"-",""),"")</f>
        <v/>
      </c>
      <c r="BD101" s="37" t="str">
        <f>IF(Input_table[[#This Row],[Impact value]]=BD$14,IF(Input_table[[#This Row],[likelihood value]]=BD$13,Input_table[[#This Row],[ID2]]&amp;"-",""),"")</f>
        <v/>
      </c>
      <c r="BE101" s="37">
        <f>ROW(Input_table[[#This Row],[hazard]])-15</f>
        <v>86</v>
      </c>
      <c r="BF101" s="37"/>
    </row>
    <row r="102" spans="1:58" s="38" customFormat="1" x14ac:dyDescent="0.45">
      <c r="A102" s="29">
        <f>Input_table[[#This Row],[ID2]]</f>
        <v>87</v>
      </c>
      <c r="B102" s="30"/>
      <c r="C102" s="31"/>
      <c r="D102" s="31"/>
      <c r="E102" s="32"/>
      <c r="F102" s="33"/>
      <c r="G102" s="34"/>
      <c r="H102" s="34"/>
      <c r="I102" s="34"/>
      <c r="J102" s="34"/>
      <c r="K102" s="34"/>
      <c r="L102" s="34"/>
      <c r="M102" s="34"/>
      <c r="N102" s="34"/>
      <c r="O102" s="34"/>
      <c r="P102" s="34"/>
      <c r="Q102" s="34"/>
      <c r="R102" s="34"/>
      <c r="S102" s="35"/>
      <c r="T102" s="33"/>
      <c r="U102" s="154" t="str">
        <f>IF(VLOOKUP(Input_table[[#This Row],[ID]],Table3[#All],5)="","",VLOOKUP(Input_table[[#This Row],[ID]],Table3[#All],5))</f>
        <v/>
      </c>
      <c r="V102" s="154" t="str">
        <f>IF(VLOOKUP(Input_table[[#This Row],[ID]],Table3[#All],7)="","",VLOOKUP(Input_table[[#This Row],[ID]],Table3[#All],7))</f>
        <v/>
      </c>
      <c r="W102" s="153" t="str">
        <f>IF(Input_table[[#This Row],[Impact value]]=1,W$2,
IF(Input_table[[#This Row],[Impact value]]=2,W$3,
IF(Input_table[[#This Row],[Impact value]]=3,W$4,
IF(Input_table[[#This Row],[Impact value]]=4,W$5,
IF(Input_table[[#This Row],[Impact value]]=5,W$6,"-")))))</f>
        <v>-</v>
      </c>
      <c r="X102" s="179"/>
      <c r="Y102" s="154" t="str">
        <f>IF(Input_table[[#This Row],[Risk value]]=0,"-",VLOOKUP(Input_table[[#This Row],[Risk value]],Help!$A$191:$B$195,2))</f>
        <v>-</v>
      </c>
      <c r="Z102" s="36">
        <f>IF(Input_table[[#This Row],[Severity]]=T$2,1,
IF(Input_table[[#This Row],[Severity]]=T$3,2,
IF(Input_table[[#This Row],[Severity]]=T$4,3,
IF(Input_table[[#This Row],[Severity]]=T$5,4,
IF(Input_table[[#This Row],[Severity]]=T$6,5,0)))))</f>
        <v>0</v>
      </c>
      <c r="AA102" s="36">
        <f>IF(Input_table[[#This Row],[Coping capacity]]=V$2,1,
IF(Input_table[[#This Row],[Coping capacity]]=V$3,2,
IF(Input_table[[#This Row],[Coping capacity]]=V$4,3,
IF(Input_table[[#This Row],[Coping capacity]]=V$5,4,
IF(Input_table[[#This Row],[Coping capacity]]=V$6,5,0)))))</f>
        <v>0</v>
      </c>
      <c r="AB102" s="36">
        <f>IF(Input_table[[#This Row],[Likelihood]]=S$2,1,
IF(Input_table[[#This Row],[Likelihood]]=S$3,2,
IF(Input_table[[#This Row],[Likelihood]]=S$4,3,
IF(Input_table[[#This Row],[Likelihood]]=S$5,4,
IF(Input_table[[#This Row],[Likelihood]]=S$6,5,0)))))</f>
        <v>0</v>
      </c>
      <c r="AC102" s="36">
        <f>IF(Input_table[[#This Row],[Vulnerability]]=U$2,5,
IF(Input_table[[#This Row],[Vulnerability]]=U$3,4,
IF(Input_table[[#This Row],[Vulnerability]]=U$4,3,
IF(Input_table[[#This Row],[Vulnerability]]=U$5,2,
IF(Input_table[[#This Row],[Vulnerability]]=U$6,1,0)))))</f>
        <v>0</v>
      </c>
      <c r="AD10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2" s="37" t="str">
        <f>IF(Input_table[[#This Row],[Impact value]]=AF$14,IF(Input_table[[#This Row],[likelihood value]]=AF$13,Input_table[[#This Row],[ID2]]&amp;"-",""),"")</f>
        <v/>
      </c>
      <c r="AG102" s="37" t="str">
        <f>IF(Input_table[[#This Row],[Impact value]]=AG$14,IF(Input_table[[#This Row],[likelihood value]]=AG$13,Input_table[[#This Row],[ID2]]&amp;"-",""),"")</f>
        <v/>
      </c>
      <c r="AH102" s="37" t="str">
        <f>IF(Input_table[[#This Row],[Impact value]]=AH$14,IF(Input_table[[#This Row],[likelihood value]]=AH$13,Input_table[[#This Row],[ID2]]&amp;"-",""),"")</f>
        <v/>
      </c>
      <c r="AI102" s="37" t="str">
        <f>IF(Input_table[[#This Row],[Impact value]]=AI$14,IF(Input_table[[#This Row],[likelihood value]]=AI$13,Input_table[[#This Row],[ID2]]&amp;"-",""),"")</f>
        <v/>
      </c>
      <c r="AJ102" s="37" t="str">
        <f>IF(Input_table[[#This Row],[Impact value]]=AJ$14,IF(Input_table[[#This Row],[likelihood value]]=AJ$13,Input_table[[#This Row],[ID2]]&amp;"-",""),"")</f>
        <v/>
      </c>
      <c r="AK102" s="37" t="str">
        <f>IF(Input_table[[#This Row],[Impact value]]=AK$14,IF(Input_table[[#This Row],[likelihood value]]=AK$13,Input_table[[#This Row],[ID2]]&amp;"-",""),"")</f>
        <v/>
      </c>
      <c r="AL102" s="37" t="str">
        <f>IF(Input_table[[#This Row],[Impact value]]=AL$14,IF(Input_table[[#This Row],[likelihood value]]=AL$13,Input_table[[#This Row],[ID2]]&amp;"-",""),"")</f>
        <v/>
      </c>
      <c r="AM102" s="37" t="str">
        <f>IF(Input_table[[#This Row],[Impact value]]=AM$14,IF(Input_table[[#This Row],[likelihood value]]=AM$13,Input_table[[#This Row],[ID2]]&amp;"-",""),"")</f>
        <v/>
      </c>
      <c r="AN102" s="37" t="str">
        <f>IF(Input_table[[#This Row],[Impact value]]=AN$14,IF(Input_table[[#This Row],[likelihood value]]=AN$13,Input_table[[#This Row],[ID2]]&amp;"-",""),"")</f>
        <v/>
      </c>
      <c r="AO102" s="37" t="str">
        <f>IF(Input_table[[#This Row],[Impact value]]=AO$14,IF(Input_table[[#This Row],[likelihood value]]=AO$13,Input_table[[#This Row],[ID2]]&amp;"-",""),"")</f>
        <v/>
      </c>
      <c r="AP102" s="37" t="str">
        <f>IF(Input_table[[#This Row],[Impact value]]=AP$14,IF(Input_table[[#This Row],[likelihood value]]=AP$13,Input_table[[#This Row],[ID2]]&amp;"-",""),"")</f>
        <v/>
      </c>
      <c r="AQ102" s="37" t="str">
        <f>IF(Input_table[[#This Row],[Impact value]]=AQ$14,IF(Input_table[[#This Row],[likelihood value]]=AQ$13,Input_table[[#This Row],[ID2]]&amp;"-",""),"")</f>
        <v/>
      </c>
      <c r="AR102" s="37" t="str">
        <f>IF(Input_table[[#This Row],[Impact value]]=AR$14,IF(Input_table[[#This Row],[likelihood value]]=AR$13,Input_table[[#This Row],[ID2]]&amp;"-",""),"")</f>
        <v/>
      </c>
      <c r="AS102" s="37" t="str">
        <f>IF(Input_table[[#This Row],[Impact value]]=AS$14,IF(Input_table[[#This Row],[likelihood value]]=AS$13,Input_table[[#This Row],[ID2]]&amp;"-",""),"")</f>
        <v/>
      </c>
      <c r="AT102" s="37" t="str">
        <f>IF(Input_table[[#This Row],[Impact value]]=AT$14,IF(Input_table[[#This Row],[likelihood value]]=AT$13,Input_table[[#This Row],[ID2]]&amp;"-",""),"")</f>
        <v/>
      </c>
      <c r="AU102" s="37" t="str">
        <f>IF(Input_table[[#This Row],[Impact value]]=AU$14,IF(Input_table[[#This Row],[likelihood value]]=AU$13,Input_table[[#This Row],[ID2]]&amp;"-",""),"")</f>
        <v/>
      </c>
      <c r="AV102" s="37" t="str">
        <f>IF(Input_table[[#This Row],[Impact value]]=AV$14,IF(Input_table[[#This Row],[likelihood value]]=AV$13,Input_table[[#This Row],[ID2]]&amp;"-",""),"")</f>
        <v/>
      </c>
      <c r="AW102" s="37" t="str">
        <f>IF(Input_table[[#This Row],[Impact value]]=AW$14,IF(Input_table[[#This Row],[likelihood value]]=AW$13,Input_table[[#This Row],[ID2]]&amp;"-",""),"")</f>
        <v/>
      </c>
      <c r="AX102" s="37" t="str">
        <f>IF(Input_table[[#This Row],[Impact value]]=AX$14,IF(Input_table[[#This Row],[likelihood value]]=AX$13,Input_table[[#This Row],[ID2]]&amp;"-",""),"")</f>
        <v/>
      </c>
      <c r="AY102" s="37" t="str">
        <f>IF(Input_table[[#This Row],[Impact value]]=AY$14,IF(Input_table[[#This Row],[likelihood value]]=AY$13,Input_table[[#This Row],[ID2]]&amp;"-",""),"")</f>
        <v/>
      </c>
      <c r="AZ102" s="37" t="str">
        <f>IF(Input_table[[#This Row],[Impact value]]=AZ$14,IF(Input_table[[#This Row],[likelihood value]]=AZ$13,Input_table[[#This Row],[ID2]]&amp;"-",""),"")</f>
        <v/>
      </c>
      <c r="BA102" s="37" t="str">
        <f>IF(Input_table[[#This Row],[Impact value]]=BA$14,IF(Input_table[[#This Row],[likelihood value]]=BA$13,Input_table[[#This Row],[ID2]]&amp;"-",""),"")</f>
        <v/>
      </c>
      <c r="BB102" s="37" t="str">
        <f>IF(Input_table[[#This Row],[Impact value]]=BB$14,IF(Input_table[[#This Row],[likelihood value]]=BB$13,Input_table[[#This Row],[ID2]]&amp;"-",""),"")</f>
        <v/>
      </c>
      <c r="BC102" s="37" t="str">
        <f>IF(Input_table[[#This Row],[Impact value]]=BC$14,IF(Input_table[[#This Row],[likelihood value]]=BC$13,Input_table[[#This Row],[ID2]]&amp;"-",""),"")</f>
        <v/>
      </c>
      <c r="BD102" s="37" t="str">
        <f>IF(Input_table[[#This Row],[Impact value]]=BD$14,IF(Input_table[[#This Row],[likelihood value]]=BD$13,Input_table[[#This Row],[ID2]]&amp;"-",""),"")</f>
        <v/>
      </c>
      <c r="BE102" s="37">
        <f>ROW(Input_table[[#This Row],[hazard]])-15</f>
        <v>87</v>
      </c>
      <c r="BF102" s="37"/>
    </row>
    <row r="103" spans="1:58" s="38" customFormat="1" x14ac:dyDescent="0.45">
      <c r="A103" s="29">
        <f>Input_table[[#This Row],[ID2]]</f>
        <v>88</v>
      </c>
      <c r="B103" s="30"/>
      <c r="C103" s="31"/>
      <c r="D103" s="31"/>
      <c r="E103" s="32"/>
      <c r="F103" s="33"/>
      <c r="G103" s="34"/>
      <c r="H103" s="34"/>
      <c r="I103" s="34"/>
      <c r="J103" s="34"/>
      <c r="K103" s="34"/>
      <c r="L103" s="34"/>
      <c r="M103" s="34"/>
      <c r="N103" s="34"/>
      <c r="O103" s="34"/>
      <c r="P103" s="34"/>
      <c r="Q103" s="34"/>
      <c r="R103" s="34"/>
      <c r="S103" s="35"/>
      <c r="T103" s="33"/>
      <c r="U103" s="154" t="str">
        <f>IF(VLOOKUP(Input_table[[#This Row],[ID]],Table3[#All],5)="","",VLOOKUP(Input_table[[#This Row],[ID]],Table3[#All],5))</f>
        <v/>
      </c>
      <c r="V103" s="154" t="str">
        <f>IF(VLOOKUP(Input_table[[#This Row],[ID]],Table3[#All],7)="","",VLOOKUP(Input_table[[#This Row],[ID]],Table3[#All],7))</f>
        <v/>
      </c>
      <c r="W103" s="153" t="str">
        <f>IF(Input_table[[#This Row],[Impact value]]=1,W$2,
IF(Input_table[[#This Row],[Impact value]]=2,W$3,
IF(Input_table[[#This Row],[Impact value]]=3,W$4,
IF(Input_table[[#This Row],[Impact value]]=4,W$5,
IF(Input_table[[#This Row],[Impact value]]=5,W$6,"-")))))</f>
        <v>-</v>
      </c>
      <c r="X103" s="179"/>
      <c r="Y103" s="154" t="str">
        <f>IF(Input_table[[#This Row],[Risk value]]=0,"-",VLOOKUP(Input_table[[#This Row],[Risk value]],Help!$A$191:$B$195,2))</f>
        <v>-</v>
      </c>
      <c r="Z103" s="36">
        <f>IF(Input_table[[#This Row],[Severity]]=T$2,1,
IF(Input_table[[#This Row],[Severity]]=T$3,2,
IF(Input_table[[#This Row],[Severity]]=T$4,3,
IF(Input_table[[#This Row],[Severity]]=T$5,4,
IF(Input_table[[#This Row],[Severity]]=T$6,5,0)))))</f>
        <v>0</v>
      </c>
      <c r="AA103" s="36">
        <f>IF(Input_table[[#This Row],[Coping capacity]]=V$2,1,
IF(Input_table[[#This Row],[Coping capacity]]=V$3,2,
IF(Input_table[[#This Row],[Coping capacity]]=V$4,3,
IF(Input_table[[#This Row],[Coping capacity]]=V$5,4,
IF(Input_table[[#This Row],[Coping capacity]]=V$6,5,0)))))</f>
        <v>0</v>
      </c>
      <c r="AB103" s="36">
        <f>IF(Input_table[[#This Row],[Likelihood]]=S$2,1,
IF(Input_table[[#This Row],[Likelihood]]=S$3,2,
IF(Input_table[[#This Row],[Likelihood]]=S$4,3,
IF(Input_table[[#This Row],[Likelihood]]=S$5,4,
IF(Input_table[[#This Row],[Likelihood]]=S$6,5,0)))))</f>
        <v>0</v>
      </c>
      <c r="AC103" s="36">
        <f>IF(Input_table[[#This Row],[Vulnerability]]=U$2,5,
IF(Input_table[[#This Row],[Vulnerability]]=U$3,4,
IF(Input_table[[#This Row],[Vulnerability]]=U$4,3,
IF(Input_table[[#This Row],[Vulnerability]]=U$5,2,
IF(Input_table[[#This Row],[Vulnerability]]=U$6,1,0)))))</f>
        <v>0</v>
      </c>
      <c r="AD10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3" s="37" t="str">
        <f>IF(Input_table[[#This Row],[Impact value]]=AF$14,IF(Input_table[[#This Row],[likelihood value]]=AF$13,Input_table[[#This Row],[ID2]]&amp;"-",""),"")</f>
        <v/>
      </c>
      <c r="AG103" s="37" t="str">
        <f>IF(Input_table[[#This Row],[Impact value]]=AG$14,IF(Input_table[[#This Row],[likelihood value]]=AG$13,Input_table[[#This Row],[ID2]]&amp;"-",""),"")</f>
        <v/>
      </c>
      <c r="AH103" s="37" t="str">
        <f>IF(Input_table[[#This Row],[Impact value]]=AH$14,IF(Input_table[[#This Row],[likelihood value]]=AH$13,Input_table[[#This Row],[ID2]]&amp;"-",""),"")</f>
        <v/>
      </c>
      <c r="AI103" s="37" t="str">
        <f>IF(Input_table[[#This Row],[Impact value]]=AI$14,IF(Input_table[[#This Row],[likelihood value]]=AI$13,Input_table[[#This Row],[ID2]]&amp;"-",""),"")</f>
        <v/>
      </c>
      <c r="AJ103" s="37" t="str">
        <f>IF(Input_table[[#This Row],[Impact value]]=AJ$14,IF(Input_table[[#This Row],[likelihood value]]=AJ$13,Input_table[[#This Row],[ID2]]&amp;"-",""),"")</f>
        <v/>
      </c>
      <c r="AK103" s="37" t="str">
        <f>IF(Input_table[[#This Row],[Impact value]]=AK$14,IF(Input_table[[#This Row],[likelihood value]]=AK$13,Input_table[[#This Row],[ID2]]&amp;"-",""),"")</f>
        <v/>
      </c>
      <c r="AL103" s="37" t="str">
        <f>IF(Input_table[[#This Row],[Impact value]]=AL$14,IF(Input_table[[#This Row],[likelihood value]]=AL$13,Input_table[[#This Row],[ID2]]&amp;"-",""),"")</f>
        <v/>
      </c>
      <c r="AM103" s="37" t="str">
        <f>IF(Input_table[[#This Row],[Impact value]]=AM$14,IF(Input_table[[#This Row],[likelihood value]]=AM$13,Input_table[[#This Row],[ID2]]&amp;"-",""),"")</f>
        <v/>
      </c>
      <c r="AN103" s="37" t="str">
        <f>IF(Input_table[[#This Row],[Impact value]]=AN$14,IF(Input_table[[#This Row],[likelihood value]]=AN$13,Input_table[[#This Row],[ID2]]&amp;"-",""),"")</f>
        <v/>
      </c>
      <c r="AO103" s="37" t="str">
        <f>IF(Input_table[[#This Row],[Impact value]]=AO$14,IF(Input_table[[#This Row],[likelihood value]]=AO$13,Input_table[[#This Row],[ID2]]&amp;"-",""),"")</f>
        <v/>
      </c>
      <c r="AP103" s="37" t="str">
        <f>IF(Input_table[[#This Row],[Impact value]]=AP$14,IF(Input_table[[#This Row],[likelihood value]]=AP$13,Input_table[[#This Row],[ID2]]&amp;"-",""),"")</f>
        <v/>
      </c>
      <c r="AQ103" s="37" t="str">
        <f>IF(Input_table[[#This Row],[Impact value]]=AQ$14,IF(Input_table[[#This Row],[likelihood value]]=AQ$13,Input_table[[#This Row],[ID2]]&amp;"-",""),"")</f>
        <v/>
      </c>
      <c r="AR103" s="37" t="str">
        <f>IF(Input_table[[#This Row],[Impact value]]=AR$14,IF(Input_table[[#This Row],[likelihood value]]=AR$13,Input_table[[#This Row],[ID2]]&amp;"-",""),"")</f>
        <v/>
      </c>
      <c r="AS103" s="37" t="str">
        <f>IF(Input_table[[#This Row],[Impact value]]=AS$14,IF(Input_table[[#This Row],[likelihood value]]=AS$13,Input_table[[#This Row],[ID2]]&amp;"-",""),"")</f>
        <v/>
      </c>
      <c r="AT103" s="37" t="str">
        <f>IF(Input_table[[#This Row],[Impact value]]=AT$14,IF(Input_table[[#This Row],[likelihood value]]=AT$13,Input_table[[#This Row],[ID2]]&amp;"-",""),"")</f>
        <v/>
      </c>
      <c r="AU103" s="37" t="str">
        <f>IF(Input_table[[#This Row],[Impact value]]=AU$14,IF(Input_table[[#This Row],[likelihood value]]=AU$13,Input_table[[#This Row],[ID2]]&amp;"-",""),"")</f>
        <v/>
      </c>
      <c r="AV103" s="37" t="str">
        <f>IF(Input_table[[#This Row],[Impact value]]=AV$14,IF(Input_table[[#This Row],[likelihood value]]=AV$13,Input_table[[#This Row],[ID2]]&amp;"-",""),"")</f>
        <v/>
      </c>
      <c r="AW103" s="37" t="str">
        <f>IF(Input_table[[#This Row],[Impact value]]=AW$14,IF(Input_table[[#This Row],[likelihood value]]=AW$13,Input_table[[#This Row],[ID2]]&amp;"-",""),"")</f>
        <v/>
      </c>
      <c r="AX103" s="37" t="str">
        <f>IF(Input_table[[#This Row],[Impact value]]=AX$14,IF(Input_table[[#This Row],[likelihood value]]=AX$13,Input_table[[#This Row],[ID2]]&amp;"-",""),"")</f>
        <v/>
      </c>
      <c r="AY103" s="37" t="str">
        <f>IF(Input_table[[#This Row],[Impact value]]=AY$14,IF(Input_table[[#This Row],[likelihood value]]=AY$13,Input_table[[#This Row],[ID2]]&amp;"-",""),"")</f>
        <v/>
      </c>
      <c r="AZ103" s="37" t="str">
        <f>IF(Input_table[[#This Row],[Impact value]]=AZ$14,IF(Input_table[[#This Row],[likelihood value]]=AZ$13,Input_table[[#This Row],[ID2]]&amp;"-",""),"")</f>
        <v/>
      </c>
      <c r="BA103" s="37" t="str">
        <f>IF(Input_table[[#This Row],[Impact value]]=BA$14,IF(Input_table[[#This Row],[likelihood value]]=BA$13,Input_table[[#This Row],[ID2]]&amp;"-",""),"")</f>
        <v/>
      </c>
      <c r="BB103" s="37" t="str">
        <f>IF(Input_table[[#This Row],[Impact value]]=BB$14,IF(Input_table[[#This Row],[likelihood value]]=BB$13,Input_table[[#This Row],[ID2]]&amp;"-",""),"")</f>
        <v/>
      </c>
      <c r="BC103" s="37" t="str">
        <f>IF(Input_table[[#This Row],[Impact value]]=BC$14,IF(Input_table[[#This Row],[likelihood value]]=BC$13,Input_table[[#This Row],[ID2]]&amp;"-",""),"")</f>
        <v/>
      </c>
      <c r="BD103" s="37" t="str">
        <f>IF(Input_table[[#This Row],[Impact value]]=BD$14,IF(Input_table[[#This Row],[likelihood value]]=BD$13,Input_table[[#This Row],[ID2]]&amp;"-",""),"")</f>
        <v/>
      </c>
      <c r="BE103" s="37">
        <f>ROW(Input_table[[#This Row],[hazard]])-15</f>
        <v>88</v>
      </c>
      <c r="BF103" s="37"/>
    </row>
    <row r="104" spans="1:58" s="38" customFormat="1" x14ac:dyDescent="0.45">
      <c r="A104" s="29">
        <f>Input_table[[#This Row],[ID2]]</f>
        <v>89</v>
      </c>
      <c r="B104" s="30"/>
      <c r="C104" s="31"/>
      <c r="D104" s="31"/>
      <c r="E104" s="32"/>
      <c r="F104" s="33"/>
      <c r="G104" s="34"/>
      <c r="H104" s="34"/>
      <c r="I104" s="34"/>
      <c r="J104" s="34"/>
      <c r="K104" s="34"/>
      <c r="L104" s="34"/>
      <c r="M104" s="34"/>
      <c r="N104" s="34"/>
      <c r="O104" s="34"/>
      <c r="P104" s="34"/>
      <c r="Q104" s="34"/>
      <c r="R104" s="34"/>
      <c r="S104" s="35"/>
      <c r="T104" s="33"/>
      <c r="U104" s="154" t="str">
        <f>IF(VLOOKUP(Input_table[[#This Row],[ID]],Table3[#All],5)="","",VLOOKUP(Input_table[[#This Row],[ID]],Table3[#All],5))</f>
        <v/>
      </c>
      <c r="V104" s="154" t="str">
        <f>IF(VLOOKUP(Input_table[[#This Row],[ID]],Table3[#All],7)="","",VLOOKUP(Input_table[[#This Row],[ID]],Table3[#All],7))</f>
        <v/>
      </c>
      <c r="W104" s="153" t="str">
        <f>IF(Input_table[[#This Row],[Impact value]]=1,W$2,
IF(Input_table[[#This Row],[Impact value]]=2,W$3,
IF(Input_table[[#This Row],[Impact value]]=3,W$4,
IF(Input_table[[#This Row],[Impact value]]=4,W$5,
IF(Input_table[[#This Row],[Impact value]]=5,W$6,"-")))))</f>
        <v>-</v>
      </c>
      <c r="X104" s="179"/>
      <c r="Y104" s="154" t="str">
        <f>IF(Input_table[[#This Row],[Risk value]]=0,"-",VLOOKUP(Input_table[[#This Row],[Risk value]],Help!$A$191:$B$195,2))</f>
        <v>-</v>
      </c>
      <c r="Z104" s="36">
        <f>IF(Input_table[[#This Row],[Severity]]=T$2,1,
IF(Input_table[[#This Row],[Severity]]=T$3,2,
IF(Input_table[[#This Row],[Severity]]=T$4,3,
IF(Input_table[[#This Row],[Severity]]=T$5,4,
IF(Input_table[[#This Row],[Severity]]=T$6,5,0)))))</f>
        <v>0</v>
      </c>
      <c r="AA104" s="36">
        <f>IF(Input_table[[#This Row],[Coping capacity]]=V$2,1,
IF(Input_table[[#This Row],[Coping capacity]]=V$3,2,
IF(Input_table[[#This Row],[Coping capacity]]=V$4,3,
IF(Input_table[[#This Row],[Coping capacity]]=V$5,4,
IF(Input_table[[#This Row],[Coping capacity]]=V$6,5,0)))))</f>
        <v>0</v>
      </c>
      <c r="AB104" s="36">
        <f>IF(Input_table[[#This Row],[Likelihood]]=S$2,1,
IF(Input_table[[#This Row],[Likelihood]]=S$3,2,
IF(Input_table[[#This Row],[Likelihood]]=S$4,3,
IF(Input_table[[#This Row],[Likelihood]]=S$5,4,
IF(Input_table[[#This Row],[Likelihood]]=S$6,5,0)))))</f>
        <v>0</v>
      </c>
      <c r="AC104" s="36">
        <f>IF(Input_table[[#This Row],[Vulnerability]]=U$2,5,
IF(Input_table[[#This Row],[Vulnerability]]=U$3,4,
IF(Input_table[[#This Row],[Vulnerability]]=U$4,3,
IF(Input_table[[#This Row],[Vulnerability]]=U$5,2,
IF(Input_table[[#This Row],[Vulnerability]]=U$6,1,0)))))</f>
        <v>0</v>
      </c>
      <c r="AD10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4" s="37" t="str">
        <f>IF(Input_table[[#This Row],[Impact value]]=AF$14,IF(Input_table[[#This Row],[likelihood value]]=AF$13,Input_table[[#This Row],[ID2]]&amp;"-",""),"")</f>
        <v/>
      </c>
      <c r="AG104" s="37" t="str">
        <f>IF(Input_table[[#This Row],[Impact value]]=AG$14,IF(Input_table[[#This Row],[likelihood value]]=AG$13,Input_table[[#This Row],[ID2]]&amp;"-",""),"")</f>
        <v/>
      </c>
      <c r="AH104" s="37" t="str">
        <f>IF(Input_table[[#This Row],[Impact value]]=AH$14,IF(Input_table[[#This Row],[likelihood value]]=AH$13,Input_table[[#This Row],[ID2]]&amp;"-",""),"")</f>
        <v/>
      </c>
      <c r="AI104" s="37" t="str">
        <f>IF(Input_table[[#This Row],[Impact value]]=AI$14,IF(Input_table[[#This Row],[likelihood value]]=AI$13,Input_table[[#This Row],[ID2]]&amp;"-",""),"")</f>
        <v/>
      </c>
      <c r="AJ104" s="37" t="str">
        <f>IF(Input_table[[#This Row],[Impact value]]=AJ$14,IF(Input_table[[#This Row],[likelihood value]]=AJ$13,Input_table[[#This Row],[ID2]]&amp;"-",""),"")</f>
        <v/>
      </c>
      <c r="AK104" s="37" t="str">
        <f>IF(Input_table[[#This Row],[Impact value]]=AK$14,IF(Input_table[[#This Row],[likelihood value]]=AK$13,Input_table[[#This Row],[ID2]]&amp;"-",""),"")</f>
        <v/>
      </c>
      <c r="AL104" s="37" t="str">
        <f>IF(Input_table[[#This Row],[Impact value]]=AL$14,IF(Input_table[[#This Row],[likelihood value]]=AL$13,Input_table[[#This Row],[ID2]]&amp;"-",""),"")</f>
        <v/>
      </c>
      <c r="AM104" s="37" t="str">
        <f>IF(Input_table[[#This Row],[Impact value]]=AM$14,IF(Input_table[[#This Row],[likelihood value]]=AM$13,Input_table[[#This Row],[ID2]]&amp;"-",""),"")</f>
        <v/>
      </c>
      <c r="AN104" s="37" t="str">
        <f>IF(Input_table[[#This Row],[Impact value]]=AN$14,IF(Input_table[[#This Row],[likelihood value]]=AN$13,Input_table[[#This Row],[ID2]]&amp;"-",""),"")</f>
        <v/>
      </c>
      <c r="AO104" s="37" t="str">
        <f>IF(Input_table[[#This Row],[Impact value]]=AO$14,IF(Input_table[[#This Row],[likelihood value]]=AO$13,Input_table[[#This Row],[ID2]]&amp;"-",""),"")</f>
        <v/>
      </c>
      <c r="AP104" s="37" t="str">
        <f>IF(Input_table[[#This Row],[Impact value]]=AP$14,IF(Input_table[[#This Row],[likelihood value]]=AP$13,Input_table[[#This Row],[ID2]]&amp;"-",""),"")</f>
        <v/>
      </c>
      <c r="AQ104" s="37" t="str">
        <f>IF(Input_table[[#This Row],[Impact value]]=AQ$14,IF(Input_table[[#This Row],[likelihood value]]=AQ$13,Input_table[[#This Row],[ID2]]&amp;"-",""),"")</f>
        <v/>
      </c>
      <c r="AR104" s="37" t="str">
        <f>IF(Input_table[[#This Row],[Impact value]]=AR$14,IF(Input_table[[#This Row],[likelihood value]]=AR$13,Input_table[[#This Row],[ID2]]&amp;"-",""),"")</f>
        <v/>
      </c>
      <c r="AS104" s="37" t="str">
        <f>IF(Input_table[[#This Row],[Impact value]]=AS$14,IF(Input_table[[#This Row],[likelihood value]]=AS$13,Input_table[[#This Row],[ID2]]&amp;"-",""),"")</f>
        <v/>
      </c>
      <c r="AT104" s="37" t="str">
        <f>IF(Input_table[[#This Row],[Impact value]]=AT$14,IF(Input_table[[#This Row],[likelihood value]]=AT$13,Input_table[[#This Row],[ID2]]&amp;"-",""),"")</f>
        <v/>
      </c>
      <c r="AU104" s="37" t="str">
        <f>IF(Input_table[[#This Row],[Impact value]]=AU$14,IF(Input_table[[#This Row],[likelihood value]]=AU$13,Input_table[[#This Row],[ID2]]&amp;"-",""),"")</f>
        <v/>
      </c>
      <c r="AV104" s="37" t="str">
        <f>IF(Input_table[[#This Row],[Impact value]]=AV$14,IF(Input_table[[#This Row],[likelihood value]]=AV$13,Input_table[[#This Row],[ID2]]&amp;"-",""),"")</f>
        <v/>
      </c>
      <c r="AW104" s="37" t="str">
        <f>IF(Input_table[[#This Row],[Impact value]]=AW$14,IF(Input_table[[#This Row],[likelihood value]]=AW$13,Input_table[[#This Row],[ID2]]&amp;"-",""),"")</f>
        <v/>
      </c>
      <c r="AX104" s="37" t="str">
        <f>IF(Input_table[[#This Row],[Impact value]]=AX$14,IF(Input_table[[#This Row],[likelihood value]]=AX$13,Input_table[[#This Row],[ID2]]&amp;"-",""),"")</f>
        <v/>
      </c>
      <c r="AY104" s="37" t="str">
        <f>IF(Input_table[[#This Row],[Impact value]]=AY$14,IF(Input_table[[#This Row],[likelihood value]]=AY$13,Input_table[[#This Row],[ID2]]&amp;"-",""),"")</f>
        <v/>
      </c>
      <c r="AZ104" s="37" t="str">
        <f>IF(Input_table[[#This Row],[Impact value]]=AZ$14,IF(Input_table[[#This Row],[likelihood value]]=AZ$13,Input_table[[#This Row],[ID2]]&amp;"-",""),"")</f>
        <v/>
      </c>
      <c r="BA104" s="37" t="str">
        <f>IF(Input_table[[#This Row],[Impact value]]=BA$14,IF(Input_table[[#This Row],[likelihood value]]=BA$13,Input_table[[#This Row],[ID2]]&amp;"-",""),"")</f>
        <v/>
      </c>
      <c r="BB104" s="37" t="str">
        <f>IF(Input_table[[#This Row],[Impact value]]=BB$14,IF(Input_table[[#This Row],[likelihood value]]=BB$13,Input_table[[#This Row],[ID2]]&amp;"-",""),"")</f>
        <v/>
      </c>
      <c r="BC104" s="37" t="str">
        <f>IF(Input_table[[#This Row],[Impact value]]=BC$14,IF(Input_table[[#This Row],[likelihood value]]=BC$13,Input_table[[#This Row],[ID2]]&amp;"-",""),"")</f>
        <v/>
      </c>
      <c r="BD104" s="37" t="str">
        <f>IF(Input_table[[#This Row],[Impact value]]=BD$14,IF(Input_table[[#This Row],[likelihood value]]=BD$13,Input_table[[#This Row],[ID2]]&amp;"-",""),"")</f>
        <v/>
      </c>
      <c r="BE104" s="37">
        <f>ROW(Input_table[[#This Row],[hazard]])-15</f>
        <v>89</v>
      </c>
      <c r="BF104" s="37"/>
    </row>
    <row r="105" spans="1:58" s="38" customFormat="1" x14ac:dyDescent="0.45">
      <c r="A105" s="29">
        <f>Input_table[[#This Row],[ID2]]</f>
        <v>90</v>
      </c>
      <c r="B105" s="30"/>
      <c r="C105" s="31"/>
      <c r="D105" s="31"/>
      <c r="E105" s="32"/>
      <c r="F105" s="33"/>
      <c r="G105" s="34"/>
      <c r="H105" s="34"/>
      <c r="I105" s="34"/>
      <c r="J105" s="34"/>
      <c r="K105" s="34"/>
      <c r="L105" s="34"/>
      <c r="M105" s="34"/>
      <c r="N105" s="34"/>
      <c r="O105" s="34"/>
      <c r="P105" s="34"/>
      <c r="Q105" s="34"/>
      <c r="R105" s="34"/>
      <c r="S105" s="35"/>
      <c r="T105" s="33"/>
      <c r="U105" s="154" t="str">
        <f>IF(VLOOKUP(Input_table[[#This Row],[ID]],Table3[#All],5)="","",VLOOKUP(Input_table[[#This Row],[ID]],Table3[#All],5))</f>
        <v/>
      </c>
      <c r="V105" s="154" t="str">
        <f>IF(VLOOKUP(Input_table[[#This Row],[ID]],Table3[#All],7)="","",VLOOKUP(Input_table[[#This Row],[ID]],Table3[#All],7))</f>
        <v/>
      </c>
      <c r="W105" s="153" t="str">
        <f>IF(Input_table[[#This Row],[Impact value]]=1,W$2,
IF(Input_table[[#This Row],[Impact value]]=2,W$3,
IF(Input_table[[#This Row],[Impact value]]=3,W$4,
IF(Input_table[[#This Row],[Impact value]]=4,W$5,
IF(Input_table[[#This Row],[Impact value]]=5,W$6,"-")))))</f>
        <v>-</v>
      </c>
      <c r="X105" s="179"/>
      <c r="Y105" s="154" t="str">
        <f>IF(Input_table[[#This Row],[Risk value]]=0,"-",VLOOKUP(Input_table[[#This Row],[Risk value]],Help!$A$191:$B$195,2))</f>
        <v>-</v>
      </c>
      <c r="Z105" s="36">
        <f>IF(Input_table[[#This Row],[Severity]]=T$2,1,
IF(Input_table[[#This Row],[Severity]]=T$3,2,
IF(Input_table[[#This Row],[Severity]]=T$4,3,
IF(Input_table[[#This Row],[Severity]]=T$5,4,
IF(Input_table[[#This Row],[Severity]]=T$6,5,0)))))</f>
        <v>0</v>
      </c>
      <c r="AA105" s="36">
        <f>IF(Input_table[[#This Row],[Coping capacity]]=V$2,1,
IF(Input_table[[#This Row],[Coping capacity]]=V$3,2,
IF(Input_table[[#This Row],[Coping capacity]]=V$4,3,
IF(Input_table[[#This Row],[Coping capacity]]=V$5,4,
IF(Input_table[[#This Row],[Coping capacity]]=V$6,5,0)))))</f>
        <v>0</v>
      </c>
      <c r="AB105" s="36">
        <f>IF(Input_table[[#This Row],[Likelihood]]=S$2,1,
IF(Input_table[[#This Row],[Likelihood]]=S$3,2,
IF(Input_table[[#This Row],[Likelihood]]=S$4,3,
IF(Input_table[[#This Row],[Likelihood]]=S$5,4,
IF(Input_table[[#This Row],[Likelihood]]=S$6,5,0)))))</f>
        <v>0</v>
      </c>
      <c r="AC105" s="36">
        <f>IF(Input_table[[#This Row],[Vulnerability]]=U$2,5,
IF(Input_table[[#This Row],[Vulnerability]]=U$3,4,
IF(Input_table[[#This Row],[Vulnerability]]=U$4,3,
IF(Input_table[[#This Row],[Vulnerability]]=U$5,2,
IF(Input_table[[#This Row],[Vulnerability]]=U$6,1,0)))))</f>
        <v>0</v>
      </c>
      <c r="AD10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5" s="37" t="str">
        <f>IF(Input_table[[#This Row],[Impact value]]=AF$14,IF(Input_table[[#This Row],[likelihood value]]=AF$13,Input_table[[#This Row],[ID2]]&amp;"-",""),"")</f>
        <v/>
      </c>
      <c r="AG105" s="37" t="str">
        <f>IF(Input_table[[#This Row],[Impact value]]=AG$14,IF(Input_table[[#This Row],[likelihood value]]=AG$13,Input_table[[#This Row],[ID2]]&amp;"-",""),"")</f>
        <v/>
      </c>
      <c r="AH105" s="37" t="str">
        <f>IF(Input_table[[#This Row],[Impact value]]=AH$14,IF(Input_table[[#This Row],[likelihood value]]=AH$13,Input_table[[#This Row],[ID2]]&amp;"-",""),"")</f>
        <v/>
      </c>
      <c r="AI105" s="37" t="str">
        <f>IF(Input_table[[#This Row],[Impact value]]=AI$14,IF(Input_table[[#This Row],[likelihood value]]=AI$13,Input_table[[#This Row],[ID2]]&amp;"-",""),"")</f>
        <v/>
      </c>
      <c r="AJ105" s="37" t="str">
        <f>IF(Input_table[[#This Row],[Impact value]]=AJ$14,IF(Input_table[[#This Row],[likelihood value]]=AJ$13,Input_table[[#This Row],[ID2]]&amp;"-",""),"")</f>
        <v/>
      </c>
      <c r="AK105" s="37" t="str">
        <f>IF(Input_table[[#This Row],[Impact value]]=AK$14,IF(Input_table[[#This Row],[likelihood value]]=AK$13,Input_table[[#This Row],[ID2]]&amp;"-",""),"")</f>
        <v/>
      </c>
      <c r="AL105" s="37" t="str">
        <f>IF(Input_table[[#This Row],[Impact value]]=AL$14,IF(Input_table[[#This Row],[likelihood value]]=AL$13,Input_table[[#This Row],[ID2]]&amp;"-",""),"")</f>
        <v/>
      </c>
      <c r="AM105" s="37" t="str">
        <f>IF(Input_table[[#This Row],[Impact value]]=AM$14,IF(Input_table[[#This Row],[likelihood value]]=AM$13,Input_table[[#This Row],[ID2]]&amp;"-",""),"")</f>
        <v/>
      </c>
      <c r="AN105" s="37" t="str">
        <f>IF(Input_table[[#This Row],[Impact value]]=AN$14,IF(Input_table[[#This Row],[likelihood value]]=AN$13,Input_table[[#This Row],[ID2]]&amp;"-",""),"")</f>
        <v/>
      </c>
      <c r="AO105" s="37" t="str">
        <f>IF(Input_table[[#This Row],[Impact value]]=AO$14,IF(Input_table[[#This Row],[likelihood value]]=AO$13,Input_table[[#This Row],[ID2]]&amp;"-",""),"")</f>
        <v/>
      </c>
      <c r="AP105" s="37" t="str">
        <f>IF(Input_table[[#This Row],[Impact value]]=AP$14,IF(Input_table[[#This Row],[likelihood value]]=AP$13,Input_table[[#This Row],[ID2]]&amp;"-",""),"")</f>
        <v/>
      </c>
      <c r="AQ105" s="37" t="str">
        <f>IF(Input_table[[#This Row],[Impact value]]=AQ$14,IF(Input_table[[#This Row],[likelihood value]]=AQ$13,Input_table[[#This Row],[ID2]]&amp;"-",""),"")</f>
        <v/>
      </c>
      <c r="AR105" s="37" t="str">
        <f>IF(Input_table[[#This Row],[Impact value]]=AR$14,IF(Input_table[[#This Row],[likelihood value]]=AR$13,Input_table[[#This Row],[ID2]]&amp;"-",""),"")</f>
        <v/>
      </c>
      <c r="AS105" s="37" t="str">
        <f>IF(Input_table[[#This Row],[Impact value]]=AS$14,IF(Input_table[[#This Row],[likelihood value]]=AS$13,Input_table[[#This Row],[ID2]]&amp;"-",""),"")</f>
        <v/>
      </c>
      <c r="AT105" s="37" t="str">
        <f>IF(Input_table[[#This Row],[Impact value]]=AT$14,IF(Input_table[[#This Row],[likelihood value]]=AT$13,Input_table[[#This Row],[ID2]]&amp;"-",""),"")</f>
        <v/>
      </c>
      <c r="AU105" s="37" t="str">
        <f>IF(Input_table[[#This Row],[Impact value]]=AU$14,IF(Input_table[[#This Row],[likelihood value]]=AU$13,Input_table[[#This Row],[ID2]]&amp;"-",""),"")</f>
        <v/>
      </c>
      <c r="AV105" s="37" t="str">
        <f>IF(Input_table[[#This Row],[Impact value]]=AV$14,IF(Input_table[[#This Row],[likelihood value]]=AV$13,Input_table[[#This Row],[ID2]]&amp;"-",""),"")</f>
        <v/>
      </c>
      <c r="AW105" s="37" t="str">
        <f>IF(Input_table[[#This Row],[Impact value]]=AW$14,IF(Input_table[[#This Row],[likelihood value]]=AW$13,Input_table[[#This Row],[ID2]]&amp;"-",""),"")</f>
        <v/>
      </c>
      <c r="AX105" s="37" t="str">
        <f>IF(Input_table[[#This Row],[Impact value]]=AX$14,IF(Input_table[[#This Row],[likelihood value]]=AX$13,Input_table[[#This Row],[ID2]]&amp;"-",""),"")</f>
        <v/>
      </c>
      <c r="AY105" s="37" t="str">
        <f>IF(Input_table[[#This Row],[Impact value]]=AY$14,IF(Input_table[[#This Row],[likelihood value]]=AY$13,Input_table[[#This Row],[ID2]]&amp;"-",""),"")</f>
        <v/>
      </c>
      <c r="AZ105" s="37" t="str">
        <f>IF(Input_table[[#This Row],[Impact value]]=AZ$14,IF(Input_table[[#This Row],[likelihood value]]=AZ$13,Input_table[[#This Row],[ID2]]&amp;"-",""),"")</f>
        <v/>
      </c>
      <c r="BA105" s="37" t="str">
        <f>IF(Input_table[[#This Row],[Impact value]]=BA$14,IF(Input_table[[#This Row],[likelihood value]]=BA$13,Input_table[[#This Row],[ID2]]&amp;"-",""),"")</f>
        <v/>
      </c>
      <c r="BB105" s="37" t="str">
        <f>IF(Input_table[[#This Row],[Impact value]]=BB$14,IF(Input_table[[#This Row],[likelihood value]]=BB$13,Input_table[[#This Row],[ID2]]&amp;"-",""),"")</f>
        <v/>
      </c>
      <c r="BC105" s="37" t="str">
        <f>IF(Input_table[[#This Row],[Impact value]]=BC$14,IF(Input_table[[#This Row],[likelihood value]]=BC$13,Input_table[[#This Row],[ID2]]&amp;"-",""),"")</f>
        <v/>
      </c>
      <c r="BD105" s="37" t="str">
        <f>IF(Input_table[[#This Row],[Impact value]]=BD$14,IF(Input_table[[#This Row],[likelihood value]]=BD$13,Input_table[[#This Row],[ID2]]&amp;"-",""),"")</f>
        <v/>
      </c>
      <c r="BE105" s="37">
        <f>ROW(Input_table[[#This Row],[hazard]])-15</f>
        <v>90</v>
      </c>
      <c r="BF105" s="37"/>
    </row>
    <row r="106" spans="1:58" s="38" customFormat="1" x14ac:dyDescent="0.45">
      <c r="A106" s="29">
        <f>Input_table[[#This Row],[ID2]]</f>
        <v>91</v>
      </c>
      <c r="B106" s="30"/>
      <c r="C106" s="31"/>
      <c r="D106" s="31"/>
      <c r="E106" s="32"/>
      <c r="F106" s="33"/>
      <c r="G106" s="34"/>
      <c r="H106" s="34"/>
      <c r="I106" s="34"/>
      <c r="J106" s="34"/>
      <c r="K106" s="34"/>
      <c r="L106" s="34"/>
      <c r="M106" s="34"/>
      <c r="N106" s="34"/>
      <c r="O106" s="34"/>
      <c r="P106" s="34"/>
      <c r="Q106" s="34"/>
      <c r="R106" s="34"/>
      <c r="S106" s="35"/>
      <c r="T106" s="33"/>
      <c r="U106" s="154" t="str">
        <f>IF(VLOOKUP(Input_table[[#This Row],[ID]],Table3[#All],5)="","",VLOOKUP(Input_table[[#This Row],[ID]],Table3[#All],5))</f>
        <v/>
      </c>
      <c r="V106" s="154" t="str">
        <f>IF(VLOOKUP(Input_table[[#This Row],[ID]],Table3[#All],7)="","",VLOOKUP(Input_table[[#This Row],[ID]],Table3[#All],7))</f>
        <v/>
      </c>
      <c r="W106" s="153" t="str">
        <f>IF(Input_table[[#This Row],[Impact value]]=1,W$2,
IF(Input_table[[#This Row],[Impact value]]=2,W$3,
IF(Input_table[[#This Row],[Impact value]]=3,W$4,
IF(Input_table[[#This Row],[Impact value]]=4,W$5,
IF(Input_table[[#This Row],[Impact value]]=5,W$6,"-")))))</f>
        <v>-</v>
      </c>
      <c r="X106" s="179"/>
      <c r="Y106" s="154" t="str">
        <f>IF(Input_table[[#This Row],[Risk value]]=0,"-",VLOOKUP(Input_table[[#This Row],[Risk value]],Help!$A$191:$B$195,2))</f>
        <v>-</v>
      </c>
      <c r="Z106" s="36">
        <f>IF(Input_table[[#This Row],[Severity]]=T$2,1,
IF(Input_table[[#This Row],[Severity]]=T$3,2,
IF(Input_table[[#This Row],[Severity]]=T$4,3,
IF(Input_table[[#This Row],[Severity]]=T$5,4,
IF(Input_table[[#This Row],[Severity]]=T$6,5,0)))))</f>
        <v>0</v>
      </c>
      <c r="AA106" s="36">
        <f>IF(Input_table[[#This Row],[Coping capacity]]=V$2,1,
IF(Input_table[[#This Row],[Coping capacity]]=V$3,2,
IF(Input_table[[#This Row],[Coping capacity]]=V$4,3,
IF(Input_table[[#This Row],[Coping capacity]]=V$5,4,
IF(Input_table[[#This Row],[Coping capacity]]=V$6,5,0)))))</f>
        <v>0</v>
      </c>
      <c r="AB106" s="36">
        <f>IF(Input_table[[#This Row],[Likelihood]]=S$2,1,
IF(Input_table[[#This Row],[Likelihood]]=S$3,2,
IF(Input_table[[#This Row],[Likelihood]]=S$4,3,
IF(Input_table[[#This Row],[Likelihood]]=S$5,4,
IF(Input_table[[#This Row],[Likelihood]]=S$6,5,0)))))</f>
        <v>0</v>
      </c>
      <c r="AC106" s="36">
        <f>IF(Input_table[[#This Row],[Vulnerability]]=U$2,5,
IF(Input_table[[#This Row],[Vulnerability]]=U$3,4,
IF(Input_table[[#This Row],[Vulnerability]]=U$4,3,
IF(Input_table[[#This Row],[Vulnerability]]=U$5,2,
IF(Input_table[[#This Row],[Vulnerability]]=U$6,1,0)))))</f>
        <v>0</v>
      </c>
      <c r="AD106"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6"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6" s="37" t="str">
        <f>IF(Input_table[[#This Row],[Impact value]]=AF$14,IF(Input_table[[#This Row],[likelihood value]]=AF$13,Input_table[[#This Row],[ID2]]&amp;"-",""),"")</f>
        <v/>
      </c>
      <c r="AG106" s="37" t="str">
        <f>IF(Input_table[[#This Row],[Impact value]]=AG$14,IF(Input_table[[#This Row],[likelihood value]]=AG$13,Input_table[[#This Row],[ID2]]&amp;"-",""),"")</f>
        <v/>
      </c>
      <c r="AH106" s="37" t="str">
        <f>IF(Input_table[[#This Row],[Impact value]]=AH$14,IF(Input_table[[#This Row],[likelihood value]]=AH$13,Input_table[[#This Row],[ID2]]&amp;"-",""),"")</f>
        <v/>
      </c>
      <c r="AI106" s="37" t="str">
        <f>IF(Input_table[[#This Row],[Impact value]]=AI$14,IF(Input_table[[#This Row],[likelihood value]]=AI$13,Input_table[[#This Row],[ID2]]&amp;"-",""),"")</f>
        <v/>
      </c>
      <c r="AJ106" s="37" t="str">
        <f>IF(Input_table[[#This Row],[Impact value]]=AJ$14,IF(Input_table[[#This Row],[likelihood value]]=AJ$13,Input_table[[#This Row],[ID2]]&amp;"-",""),"")</f>
        <v/>
      </c>
      <c r="AK106" s="37" t="str">
        <f>IF(Input_table[[#This Row],[Impact value]]=AK$14,IF(Input_table[[#This Row],[likelihood value]]=AK$13,Input_table[[#This Row],[ID2]]&amp;"-",""),"")</f>
        <v/>
      </c>
      <c r="AL106" s="37" t="str">
        <f>IF(Input_table[[#This Row],[Impact value]]=AL$14,IF(Input_table[[#This Row],[likelihood value]]=AL$13,Input_table[[#This Row],[ID2]]&amp;"-",""),"")</f>
        <v/>
      </c>
      <c r="AM106" s="37" t="str">
        <f>IF(Input_table[[#This Row],[Impact value]]=AM$14,IF(Input_table[[#This Row],[likelihood value]]=AM$13,Input_table[[#This Row],[ID2]]&amp;"-",""),"")</f>
        <v/>
      </c>
      <c r="AN106" s="37" t="str">
        <f>IF(Input_table[[#This Row],[Impact value]]=AN$14,IF(Input_table[[#This Row],[likelihood value]]=AN$13,Input_table[[#This Row],[ID2]]&amp;"-",""),"")</f>
        <v/>
      </c>
      <c r="AO106" s="37" t="str">
        <f>IF(Input_table[[#This Row],[Impact value]]=AO$14,IF(Input_table[[#This Row],[likelihood value]]=AO$13,Input_table[[#This Row],[ID2]]&amp;"-",""),"")</f>
        <v/>
      </c>
      <c r="AP106" s="37" t="str">
        <f>IF(Input_table[[#This Row],[Impact value]]=AP$14,IF(Input_table[[#This Row],[likelihood value]]=AP$13,Input_table[[#This Row],[ID2]]&amp;"-",""),"")</f>
        <v/>
      </c>
      <c r="AQ106" s="37" t="str">
        <f>IF(Input_table[[#This Row],[Impact value]]=AQ$14,IF(Input_table[[#This Row],[likelihood value]]=AQ$13,Input_table[[#This Row],[ID2]]&amp;"-",""),"")</f>
        <v/>
      </c>
      <c r="AR106" s="37" t="str">
        <f>IF(Input_table[[#This Row],[Impact value]]=AR$14,IF(Input_table[[#This Row],[likelihood value]]=AR$13,Input_table[[#This Row],[ID2]]&amp;"-",""),"")</f>
        <v/>
      </c>
      <c r="AS106" s="37" t="str">
        <f>IF(Input_table[[#This Row],[Impact value]]=AS$14,IF(Input_table[[#This Row],[likelihood value]]=AS$13,Input_table[[#This Row],[ID2]]&amp;"-",""),"")</f>
        <v/>
      </c>
      <c r="AT106" s="37" t="str">
        <f>IF(Input_table[[#This Row],[Impact value]]=AT$14,IF(Input_table[[#This Row],[likelihood value]]=AT$13,Input_table[[#This Row],[ID2]]&amp;"-",""),"")</f>
        <v/>
      </c>
      <c r="AU106" s="37" t="str">
        <f>IF(Input_table[[#This Row],[Impact value]]=AU$14,IF(Input_table[[#This Row],[likelihood value]]=AU$13,Input_table[[#This Row],[ID2]]&amp;"-",""),"")</f>
        <v/>
      </c>
      <c r="AV106" s="37" t="str">
        <f>IF(Input_table[[#This Row],[Impact value]]=AV$14,IF(Input_table[[#This Row],[likelihood value]]=AV$13,Input_table[[#This Row],[ID2]]&amp;"-",""),"")</f>
        <v/>
      </c>
      <c r="AW106" s="37" t="str">
        <f>IF(Input_table[[#This Row],[Impact value]]=AW$14,IF(Input_table[[#This Row],[likelihood value]]=AW$13,Input_table[[#This Row],[ID2]]&amp;"-",""),"")</f>
        <v/>
      </c>
      <c r="AX106" s="37" t="str">
        <f>IF(Input_table[[#This Row],[Impact value]]=AX$14,IF(Input_table[[#This Row],[likelihood value]]=AX$13,Input_table[[#This Row],[ID2]]&amp;"-",""),"")</f>
        <v/>
      </c>
      <c r="AY106" s="37" t="str">
        <f>IF(Input_table[[#This Row],[Impact value]]=AY$14,IF(Input_table[[#This Row],[likelihood value]]=AY$13,Input_table[[#This Row],[ID2]]&amp;"-",""),"")</f>
        <v/>
      </c>
      <c r="AZ106" s="37" t="str">
        <f>IF(Input_table[[#This Row],[Impact value]]=AZ$14,IF(Input_table[[#This Row],[likelihood value]]=AZ$13,Input_table[[#This Row],[ID2]]&amp;"-",""),"")</f>
        <v/>
      </c>
      <c r="BA106" s="37" t="str">
        <f>IF(Input_table[[#This Row],[Impact value]]=BA$14,IF(Input_table[[#This Row],[likelihood value]]=BA$13,Input_table[[#This Row],[ID2]]&amp;"-",""),"")</f>
        <v/>
      </c>
      <c r="BB106" s="37" t="str">
        <f>IF(Input_table[[#This Row],[Impact value]]=BB$14,IF(Input_table[[#This Row],[likelihood value]]=BB$13,Input_table[[#This Row],[ID2]]&amp;"-",""),"")</f>
        <v/>
      </c>
      <c r="BC106" s="37" t="str">
        <f>IF(Input_table[[#This Row],[Impact value]]=BC$14,IF(Input_table[[#This Row],[likelihood value]]=BC$13,Input_table[[#This Row],[ID2]]&amp;"-",""),"")</f>
        <v/>
      </c>
      <c r="BD106" s="37" t="str">
        <f>IF(Input_table[[#This Row],[Impact value]]=BD$14,IF(Input_table[[#This Row],[likelihood value]]=BD$13,Input_table[[#This Row],[ID2]]&amp;"-",""),"")</f>
        <v/>
      </c>
      <c r="BE106" s="37">
        <f>ROW(Input_table[[#This Row],[hazard]])-15</f>
        <v>91</v>
      </c>
      <c r="BF106" s="37"/>
    </row>
    <row r="107" spans="1:58" s="38" customFormat="1" x14ac:dyDescent="0.45">
      <c r="A107" s="29">
        <f>Input_table[[#This Row],[ID2]]</f>
        <v>92</v>
      </c>
      <c r="B107" s="30"/>
      <c r="C107" s="31"/>
      <c r="D107" s="31"/>
      <c r="E107" s="32"/>
      <c r="F107" s="33"/>
      <c r="G107" s="34"/>
      <c r="H107" s="34"/>
      <c r="I107" s="34"/>
      <c r="J107" s="34"/>
      <c r="K107" s="34"/>
      <c r="L107" s="34"/>
      <c r="M107" s="34"/>
      <c r="N107" s="34"/>
      <c r="O107" s="34"/>
      <c r="P107" s="34"/>
      <c r="Q107" s="34"/>
      <c r="R107" s="34"/>
      <c r="S107" s="35"/>
      <c r="T107" s="33"/>
      <c r="U107" s="154" t="str">
        <f>IF(VLOOKUP(Input_table[[#This Row],[ID]],Table3[#All],5)="","",VLOOKUP(Input_table[[#This Row],[ID]],Table3[#All],5))</f>
        <v/>
      </c>
      <c r="V107" s="154" t="str">
        <f>IF(VLOOKUP(Input_table[[#This Row],[ID]],Table3[#All],7)="","",VLOOKUP(Input_table[[#This Row],[ID]],Table3[#All],7))</f>
        <v/>
      </c>
      <c r="W107" s="153" t="str">
        <f>IF(Input_table[[#This Row],[Impact value]]=1,W$2,
IF(Input_table[[#This Row],[Impact value]]=2,W$3,
IF(Input_table[[#This Row],[Impact value]]=3,W$4,
IF(Input_table[[#This Row],[Impact value]]=4,W$5,
IF(Input_table[[#This Row],[Impact value]]=5,W$6,"-")))))</f>
        <v>-</v>
      </c>
      <c r="X107" s="179"/>
      <c r="Y107" s="154" t="str">
        <f>IF(Input_table[[#This Row],[Risk value]]=0,"-",VLOOKUP(Input_table[[#This Row],[Risk value]],Help!$A$191:$B$195,2))</f>
        <v>-</v>
      </c>
      <c r="Z107" s="36">
        <f>IF(Input_table[[#This Row],[Severity]]=T$2,1,
IF(Input_table[[#This Row],[Severity]]=T$3,2,
IF(Input_table[[#This Row],[Severity]]=T$4,3,
IF(Input_table[[#This Row],[Severity]]=T$5,4,
IF(Input_table[[#This Row],[Severity]]=T$6,5,0)))))</f>
        <v>0</v>
      </c>
      <c r="AA107" s="36">
        <f>IF(Input_table[[#This Row],[Coping capacity]]=V$2,1,
IF(Input_table[[#This Row],[Coping capacity]]=V$3,2,
IF(Input_table[[#This Row],[Coping capacity]]=V$4,3,
IF(Input_table[[#This Row],[Coping capacity]]=V$5,4,
IF(Input_table[[#This Row],[Coping capacity]]=V$6,5,0)))))</f>
        <v>0</v>
      </c>
      <c r="AB107" s="36">
        <f>IF(Input_table[[#This Row],[Likelihood]]=S$2,1,
IF(Input_table[[#This Row],[Likelihood]]=S$3,2,
IF(Input_table[[#This Row],[Likelihood]]=S$4,3,
IF(Input_table[[#This Row],[Likelihood]]=S$5,4,
IF(Input_table[[#This Row],[Likelihood]]=S$6,5,0)))))</f>
        <v>0</v>
      </c>
      <c r="AC107" s="36">
        <f>IF(Input_table[[#This Row],[Vulnerability]]=U$2,5,
IF(Input_table[[#This Row],[Vulnerability]]=U$3,4,
IF(Input_table[[#This Row],[Vulnerability]]=U$4,3,
IF(Input_table[[#This Row],[Vulnerability]]=U$5,2,
IF(Input_table[[#This Row],[Vulnerability]]=U$6,1,0)))))</f>
        <v>0</v>
      </c>
      <c r="AD107"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7"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7" s="37" t="str">
        <f>IF(Input_table[[#This Row],[Impact value]]=AF$14,IF(Input_table[[#This Row],[likelihood value]]=AF$13,Input_table[[#This Row],[ID2]]&amp;"-",""),"")</f>
        <v/>
      </c>
      <c r="AG107" s="37" t="str">
        <f>IF(Input_table[[#This Row],[Impact value]]=AG$14,IF(Input_table[[#This Row],[likelihood value]]=AG$13,Input_table[[#This Row],[ID2]]&amp;"-",""),"")</f>
        <v/>
      </c>
      <c r="AH107" s="37" t="str">
        <f>IF(Input_table[[#This Row],[Impact value]]=AH$14,IF(Input_table[[#This Row],[likelihood value]]=AH$13,Input_table[[#This Row],[ID2]]&amp;"-",""),"")</f>
        <v/>
      </c>
      <c r="AI107" s="37" t="str">
        <f>IF(Input_table[[#This Row],[Impact value]]=AI$14,IF(Input_table[[#This Row],[likelihood value]]=AI$13,Input_table[[#This Row],[ID2]]&amp;"-",""),"")</f>
        <v/>
      </c>
      <c r="AJ107" s="37" t="str">
        <f>IF(Input_table[[#This Row],[Impact value]]=AJ$14,IF(Input_table[[#This Row],[likelihood value]]=AJ$13,Input_table[[#This Row],[ID2]]&amp;"-",""),"")</f>
        <v/>
      </c>
      <c r="AK107" s="37" t="str">
        <f>IF(Input_table[[#This Row],[Impact value]]=AK$14,IF(Input_table[[#This Row],[likelihood value]]=AK$13,Input_table[[#This Row],[ID2]]&amp;"-",""),"")</f>
        <v/>
      </c>
      <c r="AL107" s="37" t="str">
        <f>IF(Input_table[[#This Row],[Impact value]]=AL$14,IF(Input_table[[#This Row],[likelihood value]]=AL$13,Input_table[[#This Row],[ID2]]&amp;"-",""),"")</f>
        <v/>
      </c>
      <c r="AM107" s="37" t="str">
        <f>IF(Input_table[[#This Row],[Impact value]]=AM$14,IF(Input_table[[#This Row],[likelihood value]]=AM$13,Input_table[[#This Row],[ID2]]&amp;"-",""),"")</f>
        <v/>
      </c>
      <c r="AN107" s="37" t="str">
        <f>IF(Input_table[[#This Row],[Impact value]]=AN$14,IF(Input_table[[#This Row],[likelihood value]]=AN$13,Input_table[[#This Row],[ID2]]&amp;"-",""),"")</f>
        <v/>
      </c>
      <c r="AO107" s="37" t="str">
        <f>IF(Input_table[[#This Row],[Impact value]]=AO$14,IF(Input_table[[#This Row],[likelihood value]]=AO$13,Input_table[[#This Row],[ID2]]&amp;"-",""),"")</f>
        <v/>
      </c>
      <c r="AP107" s="37" t="str">
        <f>IF(Input_table[[#This Row],[Impact value]]=AP$14,IF(Input_table[[#This Row],[likelihood value]]=AP$13,Input_table[[#This Row],[ID2]]&amp;"-",""),"")</f>
        <v/>
      </c>
      <c r="AQ107" s="37" t="str">
        <f>IF(Input_table[[#This Row],[Impact value]]=AQ$14,IF(Input_table[[#This Row],[likelihood value]]=AQ$13,Input_table[[#This Row],[ID2]]&amp;"-",""),"")</f>
        <v/>
      </c>
      <c r="AR107" s="37" t="str">
        <f>IF(Input_table[[#This Row],[Impact value]]=AR$14,IF(Input_table[[#This Row],[likelihood value]]=AR$13,Input_table[[#This Row],[ID2]]&amp;"-",""),"")</f>
        <v/>
      </c>
      <c r="AS107" s="37" t="str">
        <f>IF(Input_table[[#This Row],[Impact value]]=AS$14,IF(Input_table[[#This Row],[likelihood value]]=AS$13,Input_table[[#This Row],[ID2]]&amp;"-",""),"")</f>
        <v/>
      </c>
      <c r="AT107" s="37" t="str">
        <f>IF(Input_table[[#This Row],[Impact value]]=AT$14,IF(Input_table[[#This Row],[likelihood value]]=AT$13,Input_table[[#This Row],[ID2]]&amp;"-",""),"")</f>
        <v/>
      </c>
      <c r="AU107" s="37" t="str">
        <f>IF(Input_table[[#This Row],[Impact value]]=AU$14,IF(Input_table[[#This Row],[likelihood value]]=AU$13,Input_table[[#This Row],[ID2]]&amp;"-",""),"")</f>
        <v/>
      </c>
      <c r="AV107" s="37" t="str">
        <f>IF(Input_table[[#This Row],[Impact value]]=AV$14,IF(Input_table[[#This Row],[likelihood value]]=AV$13,Input_table[[#This Row],[ID2]]&amp;"-",""),"")</f>
        <v/>
      </c>
      <c r="AW107" s="37" t="str">
        <f>IF(Input_table[[#This Row],[Impact value]]=AW$14,IF(Input_table[[#This Row],[likelihood value]]=AW$13,Input_table[[#This Row],[ID2]]&amp;"-",""),"")</f>
        <v/>
      </c>
      <c r="AX107" s="37" t="str">
        <f>IF(Input_table[[#This Row],[Impact value]]=AX$14,IF(Input_table[[#This Row],[likelihood value]]=AX$13,Input_table[[#This Row],[ID2]]&amp;"-",""),"")</f>
        <v/>
      </c>
      <c r="AY107" s="37" t="str">
        <f>IF(Input_table[[#This Row],[Impact value]]=AY$14,IF(Input_table[[#This Row],[likelihood value]]=AY$13,Input_table[[#This Row],[ID2]]&amp;"-",""),"")</f>
        <v/>
      </c>
      <c r="AZ107" s="37" t="str">
        <f>IF(Input_table[[#This Row],[Impact value]]=AZ$14,IF(Input_table[[#This Row],[likelihood value]]=AZ$13,Input_table[[#This Row],[ID2]]&amp;"-",""),"")</f>
        <v/>
      </c>
      <c r="BA107" s="37" t="str">
        <f>IF(Input_table[[#This Row],[Impact value]]=BA$14,IF(Input_table[[#This Row],[likelihood value]]=BA$13,Input_table[[#This Row],[ID2]]&amp;"-",""),"")</f>
        <v/>
      </c>
      <c r="BB107" s="37" t="str">
        <f>IF(Input_table[[#This Row],[Impact value]]=BB$14,IF(Input_table[[#This Row],[likelihood value]]=BB$13,Input_table[[#This Row],[ID2]]&amp;"-",""),"")</f>
        <v/>
      </c>
      <c r="BC107" s="37" t="str">
        <f>IF(Input_table[[#This Row],[Impact value]]=BC$14,IF(Input_table[[#This Row],[likelihood value]]=BC$13,Input_table[[#This Row],[ID2]]&amp;"-",""),"")</f>
        <v/>
      </c>
      <c r="BD107" s="37" t="str">
        <f>IF(Input_table[[#This Row],[Impact value]]=BD$14,IF(Input_table[[#This Row],[likelihood value]]=BD$13,Input_table[[#This Row],[ID2]]&amp;"-",""),"")</f>
        <v/>
      </c>
      <c r="BE107" s="37">
        <f>ROW(Input_table[[#This Row],[hazard]])-15</f>
        <v>92</v>
      </c>
      <c r="BF107" s="37"/>
    </row>
    <row r="108" spans="1:58" s="38" customFormat="1" x14ac:dyDescent="0.45">
      <c r="A108" s="29">
        <f>Input_table[[#This Row],[ID2]]</f>
        <v>93</v>
      </c>
      <c r="B108" s="30"/>
      <c r="C108" s="31"/>
      <c r="D108" s="31"/>
      <c r="E108" s="32"/>
      <c r="F108" s="33"/>
      <c r="G108" s="34"/>
      <c r="H108" s="34"/>
      <c r="I108" s="34"/>
      <c r="J108" s="34"/>
      <c r="K108" s="34"/>
      <c r="L108" s="34"/>
      <c r="M108" s="34"/>
      <c r="N108" s="34"/>
      <c r="O108" s="34"/>
      <c r="P108" s="34"/>
      <c r="Q108" s="34"/>
      <c r="R108" s="34"/>
      <c r="S108" s="35"/>
      <c r="T108" s="33"/>
      <c r="U108" s="154" t="str">
        <f>IF(VLOOKUP(Input_table[[#This Row],[ID]],Table3[#All],5)="","",VLOOKUP(Input_table[[#This Row],[ID]],Table3[#All],5))</f>
        <v/>
      </c>
      <c r="V108" s="154" t="str">
        <f>IF(VLOOKUP(Input_table[[#This Row],[ID]],Table3[#All],7)="","",VLOOKUP(Input_table[[#This Row],[ID]],Table3[#All],7))</f>
        <v/>
      </c>
      <c r="W108" s="153" t="str">
        <f>IF(Input_table[[#This Row],[Impact value]]=1,W$2,
IF(Input_table[[#This Row],[Impact value]]=2,W$3,
IF(Input_table[[#This Row],[Impact value]]=3,W$4,
IF(Input_table[[#This Row],[Impact value]]=4,W$5,
IF(Input_table[[#This Row],[Impact value]]=5,W$6,"-")))))</f>
        <v>-</v>
      </c>
      <c r="X108" s="179"/>
      <c r="Y108" s="154" t="str">
        <f>IF(Input_table[[#This Row],[Risk value]]=0,"-",VLOOKUP(Input_table[[#This Row],[Risk value]],Help!$A$191:$B$195,2))</f>
        <v>-</v>
      </c>
      <c r="Z108" s="36">
        <f>IF(Input_table[[#This Row],[Severity]]=T$2,1,
IF(Input_table[[#This Row],[Severity]]=T$3,2,
IF(Input_table[[#This Row],[Severity]]=T$4,3,
IF(Input_table[[#This Row],[Severity]]=T$5,4,
IF(Input_table[[#This Row],[Severity]]=T$6,5,0)))))</f>
        <v>0</v>
      </c>
      <c r="AA108" s="36">
        <f>IF(Input_table[[#This Row],[Coping capacity]]=V$2,1,
IF(Input_table[[#This Row],[Coping capacity]]=V$3,2,
IF(Input_table[[#This Row],[Coping capacity]]=V$4,3,
IF(Input_table[[#This Row],[Coping capacity]]=V$5,4,
IF(Input_table[[#This Row],[Coping capacity]]=V$6,5,0)))))</f>
        <v>0</v>
      </c>
      <c r="AB108" s="36">
        <f>IF(Input_table[[#This Row],[Likelihood]]=S$2,1,
IF(Input_table[[#This Row],[Likelihood]]=S$3,2,
IF(Input_table[[#This Row],[Likelihood]]=S$4,3,
IF(Input_table[[#This Row],[Likelihood]]=S$5,4,
IF(Input_table[[#This Row],[Likelihood]]=S$6,5,0)))))</f>
        <v>0</v>
      </c>
      <c r="AC108" s="36">
        <f>IF(Input_table[[#This Row],[Vulnerability]]=U$2,5,
IF(Input_table[[#This Row],[Vulnerability]]=U$3,4,
IF(Input_table[[#This Row],[Vulnerability]]=U$4,3,
IF(Input_table[[#This Row],[Vulnerability]]=U$5,2,
IF(Input_table[[#This Row],[Vulnerability]]=U$6,1,0)))))</f>
        <v>0</v>
      </c>
      <c r="AD108"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8"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8" s="37" t="str">
        <f>IF(Input_table[[#This Row],[Impact value]]=AF$14,IF(Input_table[[#This Row],[likelihood value]]=AF$13,Input_table[[#This Row],[ID2]]&amp;"-",""),"")</f>
        <v/>
      </c>
      <c r="AG108" s="37" t="str">
        <f>IF(Input_table[[#This Row],[Impact value]]=AG$14,IF(Input_table[[#This Row],[likelihood value]]=AG$13,Input_table[[#This Row],[ID2]]&amp;"-",""),"")</f>
        <v/>
      </c>
      <c r="AH108" s="37" t="str">
        <f>IF(Input_table[[#This Row],[Impact value]]=AH$14,IF(Input_table[[#This Row],[likelihood value]]=AH$13,Input_table[[#This Row],[ID2]]&amp;"-",""),"")</f>
        <v/>
      </c>
      <c r="AI108" s="37" t="str">
        <f>IF(Input_table[[#This Row],[Impact value]]=AI$14,IF(Input_table[[#This Row],[likelihood value]]=AI$13,Input_table[[#This Row],[ID2]]&amp;"-",""),"")</f>
        <v/>
      </c>
      <c r="AJ108" s="37" t="str">
        <f>IF(Input_table[[#This Row],[Impact value]]=AJ$14,IF(Input_table[[#This Row],[likelihood value]]=AJ$13,Input_table[[#This Row],[ID2]]&amp;"-",""),"")</f>
        <v/>
      </c>
      <c r="AK108" s="37" t="str">
        <f>IF(Input_table[[#This Row],[Impact value]]=AK$14,IF(Input_table[[#This Row],[likelihood value]]=AK$13,Input_table[[#This Row],[ID2]]&amp;"-",""),"")</f>
        <v/>
      </c>
      <c r="AL108" s="37" t="str">
        <f>IF(Input_table[[#This Row],[Impact value]]=AL$14,IF(Input_table[[#This Row],[likelihood value]]=AL$13,Input_table[[#This Row],[ID2]]&amp;"-",""),"")</f>
        <v/>
      </c>
      <c r="AM108" s="37" t="str">
        <f>IF(Input_table[[#This Row],[Impact value]]=AM$14,IF(Input_table[[#This Row],[likelihood value]]=AM$13,Input_table[[#This Row],[ID2]]&amp;"-",""),"")</f>
        <v/>
      </c>
      <c r="AN108" s="37" t="str">
        <f>IF(Input_table[[#This Row],[Impact value]]=AN$14,IF(Input_table[[#This Row],[likelihood value]]=AN$13,Input_table[[#This Row],[ID2]]&amp;"-",""),"")</f>
        <v/>
      </c>
      <c r="AO108" s="37" t="str">
        <f>IF(Input_table[[#This Row],[Impact value]]=AO$14,IF(Input_table[[#This Row],[likelihood value]]=AO$13,Input_table[[#This Row],[ID2]]&amp;"-",""),"")</f>
        <v/>
      </c>
      <c r="AP108" s="37" t="str">
        <f>IF(Input_table[[#This Row],[Impact value]]=AP$14,IF(Input_table[[#This Row],[likelihood value]]=AP$13,Input_table[[#This Row],[ID2]]&amp;"-",""),"")</f>
        <v/>
      </c>
      <c r="AQ108" s="37" t="str">
        <f>IF(Input_table[[#This Row],[Impact value]]=AQ$14,IF(Input_table[[#This Row],[likelihood value]]=AQ$13,Input_table[[#This Row],[ID2]]&amp;"-",""),"")</f>
        <v/>
      </c>
      <c r="AR108" s="37" t="str">
        <f>IF(Input_table[[#This Row],[Impact value]]=AR$14,IF(Input_table[[#This Row],[likelihood value]]=AR$13,Input_table[[#This Row],[ID2]]&amp;"-",""),"")</f>
        <v/>
      </c>
      <c r="AS108" s="37" t="str">
        <f>IF(Input_table[[#This Row],[Impact value]]=AS$14,IF(Input_table[[#This Row],[likelihood value]]=AS$13,Input_table[[#This Row],[ID2]]&amp;"-",""),"")</f>
        <v/>
      </c>
      <c r="AT108" s="37" t="str">
        <f>IF(Input_table[[#This Row],[Impact value]]=AT$14,IF(Input_table[[#This Row],[likelihood value]]=AT$13,Input_table[[#This Row],[ID2]]&amp;"-",""),"")</f>
        <v/>
      </c>
      <c r="AU108" s="37" t="str">
        <f>IF(Input_table[[#This Row],[Impact value]]=AU$14,IF(Input_table[[#This Row],[likelihood value]]=AU$13,Input_table[[#This Row],[ID2]]&amp;"-",""),"")</f>
        <v/>
      </c>
      <c r="AV108" s="37" t="str">
        <f>IF(Input_table[[#This Row],[Impact value]]=AV$14,IF(Input_table[[#This Row],[likelihood value]]=AV$13,Input_table[[#This Row],[ID2]]&amp;"-",""),"")</f>
        <v/>
      </c>
      <c r="AW108" s="37" t="str">
        <f>IF(Input_table[[#This Row],[Impact value]]=AW$14,IF(Input_table[[#This Row],[likelihood value]]=AW$13,Input_table[[#This Row],[ID2]]&amp;"-",""),"")</f>
        <v/>
      </c>
      <c r="AX108" s="37" t="str">
        <f>IF(Input_table[[#This Row],[Impact value]]=AX$14,IF(Input_table[[#This Row],[likelihood value]]=AX$13,Input_table[[#This Row],[ID2]]&amp;"-",""),"")</f>
        <v/>
      </c>
      <c r="AY108" s="37" t="str">
        <f>IF(Input_table[[#This Row],[Impact value]]=AY$14,IF(Input_table[[#This Row],[likelihood value]]=AY$13,Input_table[[#This Row],[ID2]]&amp;"-",""),"")</f>
        <v/>
      </c>
      <c r="AZ108" s="37" t="str">
        <f>IF(Input_table[[#This Row],[Impact value]]=AZ$14,IF(Input_table[[#This Row],[likelihood value]]=AZ$13,Input_table[[#This Row],[ID2]]&amp;"-",""),"")</f>
        <v/>
      </c>
      <c r="BA108" s="37" t="str">
        <f>IF(Input_table[[#This Row],[Impact value]]=BA$14,IF(Input_table[[#This Row],[likelihood value]]=BA$13,Input_table[[#This Row],[ID2]]&amp;"-",""),"")</f>
        <v/>
      </c>
      <c r="BB108" s="37" t="str">
        <f>IF(Input_table[[#This Row],[Impact value]]=BB$14,IF(Input_table[[#This Row],[likelihood value]]=BB$13,Input_table[[#This Row],[ID2]]&amp;"-",""),"")</f>
        <v/>
      </c>
      <c r="BC108" s="37" t="str">
        <f>IF(Input_table[[#This Row],[Impact value]]=BC$14,IF(Input_table[[#This Row],[likelihood value]]=BC$13,Input_table[[#This Row],[ID2]]&amp;"-",""),"")</f>
        <v/>
      </c>
      <c r="BD108" s="37" t="str">
        <f>IF(Input_table[[#This Row],[Impact value]]=BD$14,IF(Input_table[[#This Row],[likelihood value]]=BD$13,Input_table[[#This Row],[ID2]]&amp;"-",""),"")</f>
        <v/>
      </c>
      <c r="BE108" s="37">
        <f>ROW(Input_table[[#This Row],[hazard]])-15</f>
        <v>93</v>
      </c>
      <c r="BF108" s="37"/>
    </row>
    <row r="109" spans="1:58" s="38" customFormat="1" x14ac:dyDescent="0.45">
      <c r="A109" s="29">
        <f>Input_table[[#This Row],[ID2]]</f>
        <v>94</v>
      </c>
      <c r="B109" s="30"/>
      <c r="C109" s="31"/>
      <c r="D109" s="31"/>
      <c r="E109" s="32"/>
      <c r="F109" s="33"/>
      <c r="G109" s="34"/>
      <c r="H109" s="34"/>
      <c r="I109" s="34"/>
      <c r="J109" s="34"/>
      <c r="K109" s="34"/>
      <c r="L109" s="34"/>
      <c r="M109" s="34"/>
      <c r="N109" s="34"/>
      <c r="O109" s="34"/>
      <c r="P109" s="34"/>
      <c r="Q109" s="34"/>
      <c r="R109" s="34"/>
      <c r="S109" s="35"/>
      <c r="T109" s="33"/>
      <c r="U109" s="154" t="str">
        <f>IF(VLOOKUP(Input_table[[#This Row],[ID]],Table3[#All],5)="","",VLOOKUP(Input_table[[#This Row],[ID]],Table3[#All],5))</f>
        <v/>
      </c>
      <c r="V109" s="154" t="str">
        <f>IF(VLOOKUP(Input_table[[#This Row],[ID]],Table3[#All],7)="","",VLOOKUP(Input_table[[#This Row],[ID]],Table3[#All],7))</f>
        <v/>
      </c>
      <c r="W109" s="153" t="str">
        <f>IF(Input_table[[#This Row],[Impact value]]=1,W$2,
IF(Input_table[[#This Row],[Impact value]]=2,W$3,
IF(Input_table[[#This Row],[Impact value]]=3,W$4,
IF(Input_table[[#This Row],[Impact value]]=4,W$5,
IF(Input_table[[#This Row],[Impact value]]=5,W$6,"-")))))</f>
        <v>-</v>
      </c>
      <c r="X109" s="179"/>
      <c r="Y109" s="154" t="str">
        <f>IF(Input_table[[#This Row],[Risk value]]=0,"-",VLOOKUP(Input_table[[#This Row],[Risk value]],Help!$A$191:$B$195,2))</f>
        <v>-</v>
      </c>
      <c r="Z109" s="36">
        <f>IF(Input_table[[#This Row],[Severity]]=T$2,1,
IF(Input_table[[#This Row],[Severity]]=T$3,2,
IF(Input_table[[#This Row],[Severity]]=T$4,3,
IF(Input_table[[#This Row],[Severity]]=T$5,4,
IF(Input_table[[#This Row],[Severity]]=T$6,5,0)))))</f>
        <v>0</v>
      </c>
      <c r="AA109" s="36">
        <f>IF(Input_table[[#This Row],[Coping capacity]]=V$2,1,
IF(Input_table[[#This Row],[Coping capacity]]=V$3,2,
IF(Input_table[[#This Row],[Coping capacity]]=V$4,3,
IF(Input_table[[#This Row],[Coping capacity]]=V$5,4,
IF(Input_table[[#This Row],[Coping capacity]]=V$6,5,0)))))</f>
        <v>0</v>
      </c>
      <c r="AB109" s="36">
        <f>IF(Input_table[[#This Row],[Likelihood]]=S$2,1,
IF(Input_table[[#This Row],[Likelihood]]=S$3,2,
IF(Input_table[[#This Row],[Likelihood]]=S$4,3,
IF(Input_table[[#This Row],[Likelihood]]=S$5,4,
IF(Input_table[[#This Row],[Likelihood]]=S$6,5,0)))))</f>
        <v>0</v>
      </c>
      <c r="AC109" s="36">
        <f>IF(Input_table[[#This Row],[Vulnerability]]=U$2,5,
IF(Input_table[[#This Row],[Vulnerability]]=U$3,4,
IF(Input_table[[#This Row],[Vulnerability]]=U$4,3,
IF(Input_table[[#This Row],[Vulnerability]]=U$5,2,
IF(Input_table[[#This Row],[Vulnerability]]=U$6,1,0)))))</f>
        <v>0</v>
      </c>
      <c r="AD109"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09"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09" s="37" t="str">
        <f>IF(Input_table[[#This Row],[Impact value]]=AF$14,IF(Input_table[[#This Row],[likelihood value]]=AF$13,Input_table[[#This Row],[ID2]]&amp;"-",""),"")</f>
        <v/>
      </c>
      <c r="AG109" s="37" t="str">
        <f>IF(Input_table[[#This Row],[Impact value]]=AG$14,IF(Input_table[[#This Row],[likelihood value]]=AG$13,Input_table[[#This Row],[ID2]]&amp;"-",""),"")</f>
        <v/>
      </c>
      <c r="AH109" s="37" t="str">
        <f>IF(Input_table[[#This Row],[Impact value]]=AH$14,IF(Input_table[[#This Row],[likelihood value]]=AH$13,Input_table[[#This Row],[ID2]]&amp;"-",""),"")</f>
        <v/>
      </c>
      <c r="AI109" s="37" t="str">
        <f>IF(Input_table[[#This Row],[Impact value]]=AI$14,IF(Input_table[[#This Row],[likelihood value]]=AI$13,Input_table[[#This Row],[ID2]]&amp;"-",""),"")</f>
        <v/>
      </c>
      <c r="AJ109" s="37" t="str">
        <f>IF(Input_table[[#This Row],[Impact value]]=AJ$14,IF(Input_table[[#This Row],[likelihood value]]=AJ$13,Input_table[[#This Row],[ID2]]&amp;"-",""),"")</f>
        <v/>
      </c>
      <c r="AK109" s="37" t="str">
        <f>IF(Input_table[[#This Row],[Impact value]]=AK$14,IF(Input_table[[#This Row],[likelihood value]]=AK$13,Input_table[[#This Row],[ID2]]&amp;"-",""),"")</f>
        <v/>
      </c>
      <c r="AL109" s="37" t="str">
        <f>IF(Input_table[[#This Row],[Impact value]]=AL$14,IF(Input_table[[#This Row],[likelihood value]]=AL$13,Input_table[[#This Row],[ID2]]&amp;"-",""),"")</f>
        <v/>
      </c>
      <c r="AM109" s="37" t="str">
        <f>IF(Input_table[[#This Row],[Impact value]]=AM$14,IF(Input_table[[#This Row],[likelihood value]]=AM$13,Input_table[[#This Row],[ID2]]&amp;"-",""),"")</f>
        <v/>
      </c>
      <c r="AN109" s="37" t="str">
        <f>IF(Input_table[[#This Row],[Impact value]]=AN$14,IF(Input_table[[#This Row],[likelihood value]]=AN$13,Input_table[[#This Row],[ID2]]&amp;"-",""),"")</f>
        <v/>
      </c>
      <c r="AO109" s="37" t="str">
        <f>IF(Input_table[[#This Row],[Impact value]]=AO$14,IF(Input_table[[#This Row],[likelihood value]]=AO$13,Input_table[[#This Row],[ID2]]&amp;"-",""),"")</f>
        <v/>
      </c>
      <c r="AP109" s="37" t="str">
        <f>IF(Input_table[[#This Row],[Impact value]]=AP$14,IF(Input_table[[#This Row],[likelihood value]]=AP$13,Input_table[[#This Row],[ID2]]&amp;"-",""),"")</f>
        <v/>
      </c>
      <c r="AQ109" s="37" t="str">
        <f>IF(Input_table[[#This Row],[Impact value]]=AQ$14,IF(Input_table[[#This Row],[likelihood value]]=AQ$13,Input_table[[#This Row],[ID2]]&amp;"-",""),"")</f>
        <v/>
      </c>
      <c r="AR109" s="37" t="str">
        <f>IF(Input_table[[#This Row],[Impact value]]=AR$14,IF(Input_table[[#This Row],[likelihood value]]=AR$13,Input_table[[#This Row],[ID2]]&amp;"-",""),"")</f>
        <v/>
      </c>
      <c r="AS109" s="37" t="str">
        <f>IF(Input_table[[#This Row],[Impact value]]=AS$14,IF(Input_table[[#This Row],[likelihood value]]=AS$13,Input_table[[#This Row],[ID2]]&amp;"-",""),"")</f>
        <v/>
      </c>
      <c r="AT109" s="37" t="str">
        <f>IF(Input_table[[#This Row],[Impact value]]=AT$14,IF(Input_table[[#This Row],[likelihood value]]=AT$13,Input_table[[#This Row],[ID2]]&amp;"-",""),"")</f>
        <v/>
      </c>
      <c r="AU109" s="37" t="str">
        <f>IF(Input_table[[#This Row],[Impact value]]=AU$14,IF(Input_table[[#This Row],[likelihood value]]=AU$13,Input_table[[#This Row],[ID2]]&amp;"-",""),"")</f>
        <v/>
      </c>
      <c r="AV109" s="37" t="str">
        <f>IF(Input_table[[#This Row],[Impact value]]=AV$14,IF(Input_table[[#This Row],[likelihood value]]=AV$13,Input_table[[#This Row],[ID2]]&amp;"-",""),"")</f>
        <v/>
      </c>
      <c r="AW109" s="37" t="str">
        <f>IF(Input_table[[#This Row],[Impact value]]=AW$14,IF(Input_table[[#This Row],[likelihood value]]=AW$13,Input_table[[#This Row],[ID2]]&amp;"-",""),"")</f>
        <v/>
      </c>
      <c r="AX109" s="37" t="str">
        <f>IF(Input_table[[#This Row],[Impact value]]=AX$14,IF(Input_table[[#This Row],[likelihood value]]=AX$13,Input_table[[#This Row],[ID2]]&amp;"-",""),"")</f>
        <v/>
      </c>
      <c r="AY109" s="37" t="str">
        <f>IF(Input_table[[#This Row],[Impact value]]=AY$14,IF(Input_table[[#This Row],[likelihood value]]=AY$13,Input_table[[#This Row],[ID2]]&amp;"-",""),"")</f>
        <v/>
      </c>
      <c r="AZ109" s="37" t="str">
        <f>IF(Input_table[[#This Row],[Impact value]]=AZ$14,IF(Input_table[[#This Row],[likelihood value]]=AZ$13,Input_table[[#This Row],[ID2]]&amp;"-",""),"")</f>
        <v/>
      </c>
      <c r="BA109" s="37" t="str">
        <f>IF(Input_table[[#This Row],[Impact value]]=BA$14,IF(Input_table[[#This Row],[likelihood value]]=BA$13,Input_table[[#This Row],[ID2]]&amp;"-",""),"")</f>
        <v/>
      </c>
      <c r="BB109" s="37" t="str">
        <f>IF(Input_table[[#This Row],[Impact value]]=BB$14,IF(Input_table[[#This Row],[likelihood value]]=BB$13,Input_table[[#This Row],[ID2]]&amp;"-",""),"")</f>
        <v/>
      </c>
      <c r="BC109" s="37" t="str">
        <f>IF(Input_table[[#This Row],[Impact value]]=BC$14,IF(Input_table[[#This Row],[likelihood value]]=BC$13,Input_table[[#This Row],[ID2]]&amp;"-",""),"")</f>
        <v/>
      </c>
      <c r="BD109" s="37" t="str">
        <f>IF(Input_table[[#This Row],[Impact value]]=BD$14,IF(Input_table[[#This Row],[likelihood value]]=BD$13,Input_table[[#This Row],[ID2]]&amp;"-",""),"")</f>
        <v/>
      </c>
      <c r="BE109" s="37">
        <f>ROW(Input_table[[#This Row],[hazard]])-15</f>
        <v>94</v>
      </c>
      <c r="BF109" s="37"/>
    </row>
    <row r="110" spans="1:58" s="38" customFormat="1" x14ac:dyDescent="0.45">
      <c r="A110" s="29">
        <f>Input_table[[#This Row],[ID2]]</f>
        <v>95</v>
      </c>
      <c r="B110" s="30"/>
      <c r="C110" s="31"/>
      <c r="D110" s="31"/>
      <c r="E110" s="32"/>
      <c r="F110" s="33"/>
      <c r="G110" s="34"/>
      <c r="H110" s="34"/>
      <c r="I110" s="34"/>
      <c r="J110" s="34"/>
      <c r="K110" s="34"/>
      <c r="L110" s="34"/>
      <c r="M110" s="34"/>
      <c r="N110" s="34"/>
      <c r="O110" s="34"/>
      <c r="P110" s="34"/>
      <c r="Q110" s="34"/>
      <c r="R110" s="34"/>
      <c r="S110" s="35"/>
      <c r="T110" s="33"/>
      <c r="U110" s="154" t="str">
        <f>IF(VLOOKUP(Input_table[[#This Row],[ID]],Table3[#All],5)="","",VLOOKUP(Input_table[[#This Row],[ID]],Table3[#All],5))</f>
        <v/>
      </c>
      <c r="V110" s="154" t="str">
        <f>IF(VLOOKUP(Input_table[[#This Row],[ID]],Table3[#All],7)="","",VLOOKUP(Input_table[[#This Row],[ID]],Table3[#All],7))</f>
        <v/>
      </c>
      <c r="W110" s="153" t="str">
        <f>IF(Input_table[[#This Row],[Impact value]]=1,W$2,
IF(Input_table[[#This Row],[Impact value]]=2,W$3,
IF(Input_table[[#This Row],[Impact value]]=3,W$4,
IF(Input_table[[#This Row],[Impact value]]=4,W$5,
IF(Input_table[[#This Row],[Impact value]]=5,W$6,"-")))))</f>
        <v>-</v>
      </c>
      <c r="X110" s="179"/>
      <c r="Y110" s="154" t="str">
        <f>IF(Input_table[[#This Row],[Risk value]]=0,"-",VLOOKUP(Input_table[[#This Row],[Risk value]],Help!$A$191:$B$195,2))</f>
        <v>-</v>
      </c>
      <c r="Z110" s="36">
        <f>IF(Input_table[[#This Row],[Severity]]=T$2,1,
IF(Input_table[[#This Row],[Severity]]=T$3,2,
IF(Input_table[[#This Row],[Severity]]=T$4,3,
IF(Input_table[[#This Row],[Severity]]=T$5,4,
IF(Input_table[[#This Row],[Severity]]=T$6,5,0)))))</f>
        <v>0</v>
      </c>
      <c r="AA110" s="36">
        <f>IF(Input_table[[#This Row],[Coping capacity]]=V$2,1,
IF(Input_table[[#This Row],[Coping capacity]]=V$3,2,
IF(Input_table[[#This Row],[Coping capacity]]=V$4,3,
IF(Input_table[[#This Row],[Coping capacity]]=V$5,4,
IF(Input_table[[#This Row],[Coping capacity]]=V$6,5,0)))))</f>
        <v>0</v>
      </c>
      <c r="AB110" s="36">
        <f>IF(Input_table[[#This Row],[Likelihood]]=S$2,1,
IF(Input_table[[#This Row],[Likelihood]]=S$3,2,
IF(Input_table[[#This Row],[Likelihood]]=S$4,3,
IF(Input_table[[#This Row],[Likelihood]]=S$5,4,
IF(Input_table[[#This Row],[Likelihood]]=S$6,5,0)))))</f>
        <v>0</v>
      </c>
      <c r="AC110" s="36">
        <f>IF(Input_table[[#This Row],[Vulnerability]]=U$2,5,
IF(Input_table[[#This Row],[Vulnerability]]=U$3,4,
IF(Input_table[[#This Row],[Vulnerability]]=U$4,3,
IF(Input_table[[#This Row],[Vulnerability]]=U$5,2,
IF(Input_table[[#This Row],[Vulnerability]]=U$6,1,0)))))</f>
        <v>0</v>
      </c>
      <c r="AD110"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0"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0" s="37" t="str">
        <f>IF(Input_table[[#This Row],[Impact value]]=AF$14,IF(Input_table[[#This Row],[likelihood value]]=AF$13,Input_table[[#This Row],[ID2]]&amp;"-",""),"")</f>
        <v/>
      </c>
      <c r="AG110" s="37" t="str">
        <f>IF(Input_table[[#This Row],[Impact value]]=AG$14,IF(Input_table[[#This Row],[likelihood value]]=AG$13,Input_table[[#This Row],[ID2]]&amp;"-",""),"")</f>
        <v/>
      </c>
      <c r="AH110" s="37" t="str">
        <f>IF(Input_table[[#This Row],[Impact value]]=AH$14,IF(Input_table[[#This Row],[likelihood value]]=AH$13,Input_table[[#This Row],[ID2]]&amp;"-",""),"")</f>
        <v/>
      </c>
      <c r="AI110" s="37" t="str">
        <f>IF(Input_table[[#This Row],[Impact value]]=AI$14,IF(Input_table[[#This Row],[likelihood value]]=AI$13,Input_table[[#This Row],[ID2]]&amp;"-",""),"")</f>
        <v/>
      </c>
      <c r="AJ110" s="37" t="str">
        <f>IF(Input_table[[#This Row],[Impact value]]=AJ$14,IF(Input_table[[#This Row],[likelihood value]]=AJ$13,Input_table[[#This Row],[ID2]]&amp;"-",""),"")</f>
        <v/>
      </c>
      <c r="AK110" s="37" t="str">
        <f>IF(Input_table[[#This Row],[Impact value]]=AK$14,IF(Input_table[[#This Row],[likelihood value]]=AK$13,Input_table[[#This Row],[ID2]]&amp;"-",""),"")</f>
        <v/>
      </c>
      <c r="AL110" s="37" t="str">
        <f>IF(Input_table[[#This Row],[Impact value]]=AL$14,IF(Input_table[[#This Row],[likelihood value]]=AL$13,Input_table[[#This Row],[ID2]]&amp;"-",""),"")</f>
        <v/>
      </c>
      <c r="AM110" s="37" t="str">
        <f>IF(Input_table[[#This Row],[Impact value]]=AM$14,IF(Input_table[[#This Row],[likelihood value]]=AM$13,Input_table[[#This Row],[ID2]]&amp;"-",""),"")</f>
        <v/>
      </c>
      <c r="AN110" s="37" t="str">
        <f>IF(Input_table[[#This Row],[Impact value]]=AN$14,IF(Input_table[[#This Row],[likelihood value]]=AN$13,Input_table[[#This Row],[ID2]]&amp;"-",""),"")</f>
        <v/>
      </c>
      <c r="AO110" s="37" t="str">
        <f>IF(Input_table[[#This Row],[Impact value]]=AO$14,IF(Input_table[[#This Row],[likelihood value]]=AO$13,Input_table[[#This Row],[ID2]]&amp;"-",""),"")</f>
        <v/>
      </c>
      <c r="AP110" s="37" t="str">
        <f>IF(Input_table[[#This Row],[Impact value]]=AP$14,IF(Input_table[[#This Row],[likelihood value]]=AP$13,Input_table[[#This Row],[ID2]]&amp;"-",""),"")</f>
        <v/>
      </c>
      <c r="AQ110" s="37" t="str">
        <f>IF(Input_table[[#This Row],[Impact value]]=AQ$14,IF(Input_table[[#This Row],[likelihood value]]=AQ$13,Input_table[[#This Row],[ID2]]&amp;"-",""),"")</f>
        <v/>
      </c>
      <c r="AR110" s="37" t="str">
        <f>IF(Input_table[[#This Row],[Impact value]]=AR$14,IF(Input_table[[#This Row],[likelihood value]]=AR$13,Input_table[[#This Row],[ID2]]&amp;"-",""),"")</f>
        <v/>
      </c>
      <c r="AS110" s="37" t="str">
        <f>IF(Input_table[[#This Row],[Impact value]]=AS$14,IF(Input_table[[#This Row],[likelihood value]]=AS$13,Input_table[[#This Row],[ID2]]&amp;"-",""),"")</f>
        <v/>
      </c>
      <c r="AT110" s="37" t="str">
        <f>IF(Input_table[[#This Row],[Impact value]]=AT$14,IF(Input_table[[#This Row],[likelihood value]]=AT$13,Input_table[[#This Row],[ID2]]&amp;"-",""),"")</f>
        <v/>
      </c>
      <c r="AU110" s="37" t="str">
        <f>IF(Input_table[[#This Row],[Impact value]]=AU$14,IF(Input_table[[#This Row],[likelihood value]]=AU$13,Input_table[[#This Row],[ID2]]&amp;"-",""),"")</f>
        <v/>
      </c>
      <c r="AV110" s="37" t="str">
        <f>IF(Input_table[[#This Row],[Impact value]]=AV$14,IF(Input_table[[#This Row],[likelihood value]]=AV$13,Input_table[[#This Row],[ID2]]&amp;"-",""),"")</f>
        <v/>
      </c>
      <c r="AW110" s="37" t="str">
        <f>IF(Input_table[[#This Row],[Impact value]]=AW$14,IF(Input_table[[#This Row],[likelihood value]]=AW$13,Input_table[[#This Row],[ID2]]&amp;"-",""),"")</f>
        <v/>
      </c>
      <c r="AX110" s="37" t="str">
        <f>IF(Input_table[[#This Row],[Impact value]]=AX$14,IF(Input_table[[#This Row],[likelihood value]]=AX$13,Input_table[[#This Row],[ID2]]&amp;"-",""),"")</f>
        <v/>
      </c>
      <c r="AY110" s="37" t="str">
        <f>IF(Input_table[[#This Row],[Impact value]]=AY$14,IF(Input_table[[#This Row],[likelihood value]]=AY$13,Input_table[[#This Row],[ID2]]&amp;"-",""),"")</f>
        <v/>
      </c>
      <c r="AZ110" s="37" t="str">
        <f>IF(Input_table[[#This Row],[Impact value]]=AZ$14,IF(Input_table[[#This Row],[likelihood value]]=AZ$13,Input_table[[#This Row],[ID2]]&amp;"-",""),"")</f>
        <v/>
      </c>
      <c r="BA110" s="37" t="str">
        <f>IF(Input_table[[#This Row],[Impact value]]=BA$14,IF(Input_table[[#This Row],[likelihood value]]=BA$13,Input_table[[#This Row],[ID2]]&amp;"-",""),"")</f>
        <v/>
      </c>
      <c r="BB110" s="37" t="str">
        <f>IF(Input_table[[#This Row],[Impact value]]=BB$14,IF(Input_table[[#This Row],[likelihood value]]=BB$13,Input_table[[#This Row],[ID2]]&amp;"-",""),"")</f>
        <v/>
      </c>
      <c r="BC110" s="37" t="str">
        <f>IF(Input_table[[#This Row],[Impact value]]=BC$14,IF(Input_table[[#This Row],[likelihood value]]=BC$13,Input_table[[#This Row],[ID2]]&amp;"-",""),"")</f>
        <v/>
      </c>
      <c r="BD110" s="37" t="str">
        <f>IF(Input_table[[#This Row],[Impact value]]=BD$14,IF(Input_table[[#This Row],[likelihood value]]=BD$13,Input_table[[#This Row],[ID2]]&amp;"-",""),"")</f>
        <v/>
      </c>
      <c r="BE110" s="37">
        <f>ROW(Input_table[[#This Row],[hazard]])-15</f>
        <v>95</v>
      </c>
      <c r="BF110" s="37"/>
    </row>
    <row r="111" spans="1:58" s="38" customFormat="1" x14ac:dyDescent="0.45">
      <c r="A111" s="29">
        <f>Input_table[[#This Row],[ID2]]</f>
        <v>96</v>
      </c>
      <c r="B111" s="30"/>
      <c r="C111" s="31"/>
      <c r="D111" s="31"/>
      <c r="E111" s="32"/>
      <c r="F111" s="33"/>
      <c r="G111" s="34"/>
      <c r="H111" s="34"/>
      <c r="I111" s="34"/>
      <c r="J111" s="34"/>
      <c r="K111" s="34"/>
      <c r="L111" s="34"/>
      <c r="M111" s="34"/>
      <c r="N111" s="34"/>
      <c r="O111" s="34"/>
      <c r="P111" s="34"/>
      <c r="Q111" s="34"/>
      <c r="R111" s="34"/>
      <c r="S111" s="35"/>
      <c r="T111" s="33"/>
      <c r="U111" s="154" t="str">
        <f>IF(VLOOKUP(Input_table[[#This Row],[ID]],Table3[#All],5)="","",VLOOKUP(Input_table[[#This Row],[ID]],Table3[#All],5))</f>
        <v/>
      </c>
      <c r="V111" s="154" t="str">
        <f>IF(VLOOKUP(Input_table[[#This Row],[ID]],Table3[#All],7)="","",VLOOKUP(Input_table[[#This Row],[ID]],Table3[#All],7))</f>
        <v/>
      </c>
      <c r="W111" s="153" t="str">
        <f>IF(Input_table[[#This Row],[Impact value]]=1,W$2,
IF(Input_table[[#This Row],[Impact value]]=2,W$3,
IF(Input_table[[#This Row],[Impact value]]=3,W$4,
IF(Input_table[[#This Row],[Impact value]]=4,W$5,
IF(Input_table[[#This Row],[Impact value]]=5,W$6,"-")))))</f>
        <v>-</v>
      </c>
      <c r="X111" s="179"/>
      <c r="Y111" s="154" t="str">
        <f>IF(Input_table[[#This Row],[Risk value]]=0,"-",VLOOKUP(Input_table[[#This Row],[Risk value]],Help!$A$191:$B$195,2))</f>
        <v>-</v>
      </c>
      <c r="Z111" s="36">
        <f>IF(Input_table[[#This Row],[Severity]]=T$2,1,
IF(Input_table[[#This Row],[Severity]]=T$3,2,
IF(Input_table[[#This Row],[Severity]]=T$4,3,
IF(Input_table[[#This Row],[Severity]]=T$5,4,
IF(Input_table[[#This Row],[Severity]]=T$6,5,0)))))</f>
        <v>0</v>
      </c>
      <c r="AA111" s="36">
        <f>IF(Input_table[[#This Row],[Coping capacity]]=V$2,1,
IF(Input_table[[#This Row],[Coping capacity]]=V$3,2,
IF(Input_table[[#This Row],[Coping capacity]]=V$4,3,
IF(Input_table[[#This Row],[Coping capacity]]=V$5,4,
IF(Input_table[[#This Row],[Coping capacity]]=V$6,5,0)))))</f>
        <v>0</v>
      </c>
      <c r="AB111" s="36">
        <f>IF(Input_table[[#This Row],[Likelihood]]=S$2,1,
IF(Input_table[[#This Row],[Likelihood]]=S$3,2,
IF(Input_table[[#This Row],[Likelihood]]=S$4,3,
IF(Input_table[[#This Row],[Likelihood]]=S$5,4,
IF(Input_table[[#This Row],[Likelihood]]=S$6,5,0)))))</f>
        <v>0</v>
      </c>
      <c r="AC111" s="36">
        <f>IF(Input_table[[#This Row],[Vulnerability]]=U$2,5,
IF(Input_table[[#This Row],[Vulnerability]]=U$3,4,
IF(Input_table[[#This Row],[Vulnerability]]=U$4,3,
IF(Input_table[[#This Row],[Vulnerability]]=U$5,2,
IF(Input_table[[#This Row],[Vulnerability]]=U$6,1,0)))))</f>
        <v>0</v>
      </c>
      <c r="AD111"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1"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1" s="37" t="str">
        <f>IF(Input_table[[#This Row],[Impact value]]=AF$14,IF(Input_table[[#This Row],[likelihood value]]=AF$13,Input_table[[#This Row],[ID2]]&amp;"-",""),"")</f>
        <v/>
      </c>
      <c r="AG111" s="37" t="str">
        <f>IF(Input_table[[#This Row],[Impact value]]=AG$14,IF(Input_table[[#This Row],[likelihood value]]=AG$13,Input_table[[#This Row],[ID2]]&amp;"-",""),"")</f>
        <v/>
      </c>
      <c r="AH111" s="37" t="str">
        <f>IF(Input_table[[#This Row],[Impact value]]=AH$14,IF(Input_table[[#This Row],[likelihood value]]=AH$13,Input_table[[#This Row],[ID2]]&amp;"-",""),"")</f>
        <v/>
      </c>
      <c r="AI111" s="37" t="str">
        <f>IF(Input_table[[#This Row],[Impact value]]=AI$14,IF(Input_table[[#This Row],[likelihood value]]=AI$13,Input_table[[#This Row],[ID2]]&amp;"-",""),"")</f>
        <v/>
      </c>
      <c r="AJ111" s="37" t="str">
        <f>IF(Input_table[[#This Row],[Impact value]]=AJ$14,IF(Input_table[[#This Row],[likelihood value]]=AJ$13,Input_table[[#This Row],[ID2]]&amp;"-",""),"")</f>
        <v/>
      </c>
      <c r="AK111" s="37" t="str">
        <f>IF(Input_table[[#This Row],[Impact value]]=AK$14,IF(Input_table[[#This Row],[likelihood value]]=AK$13,Input_table[[#This Row],[ID2]]&amp;"-",""),"")</f>
        <v/>
      </c>
      <c r="AL111" s="37" t="str">
        <f>IF(Input_table[[#This Row],[Impact value]]=AL$14,IF(Input_table[[#This Row],[likelihood value]]=AL$13,Input_table[[#This Row],[ID2]]&amp;"-",""),"")</f>
        <v/>
      </c>
      <c r="AM111" s="37" t="str">
        <f>IF(Input_table[[#This Row],[Impact value]]=AM$14,IF(Input_table[[#This Row],[likelihood value]]=AM$13,Input_table[[#This Row],[ID2]]&amp;"-",""),"")</f>
        <v/>
      </c>
      <c r="AN111" s="37" t="str">
        <f>IF(Input_table[[#This Row],[Impact value]]=AN$14,IF(Input_table[[#This Row],[likelihood value]]=AN$13,Input_table[[#This Row],[ID2]]&amp;"-",""),"")</f>
        <v/>
      </c>
      <c r="AO111" s="37" t="str">
        <f>IF(Input_table[[#This Row],[Impact value]]=AO$14,IF(Input_table[[#This Row],[likelihood value]]=AO$13,Input_table[[#This Row],[ID2]]&amp;"-",""),"")</f>
        <v/>
      </c>
      <c r="AP111" s="37" t="str">
        <f>IF(Input_table[[#This Row],[Impact value]]=AP$14,IF(Input_table[[#This Row],[likelihood value]]=AP$13,Input_table[[#This Row],[ID2]]&amp;"-",""),"")</f>
        <v/>
      </c>
      <c r="AQ111" s="37" t="str">
        <f>IF(Input_table[[#This Row],[Impact value]]=AQ$14,IF(Input_table[[#This Row],[likelihood value]]=AQ$13,Input_table[[#This Row],[ID2]]&amp;"-",""),"")</f>
        <v/>
      </c>
      <c r="AR111" s="37" t="str">
        <f>IF(Input_table[[#This Row],[Impact value]]=AR$14,IF(Input_table[[#This Row],[likelihood value]]=AR$13,Input_table[[#This Row],[ID2]]&amp;"-",""),"")</f>
        <v/>
      </c>
      <c r="AS111" s="37" t="str">
        <f>IF(Input_table[[#This Row],[Impact value]]=AS$14,IF(Input_table[[#This Row],[likelihood value]]=AS$13,Input_table[[#This Row],[ID2]]&amp;"-",""),"")</f>
        <v/>
      </c>
      <c r="AT111" s="37" t="str">
        <f>IF(Input_table[[#This Row],[Impact value]]=AT$14,IF(Input_table[[#This Row],[likelihood value]]=AT$13,Input_table[[#This Row],[ID2]]&amp;"-",""),"")</f>
        <v/>
      </c>
      <c r="AU111" s="37" t="str">
        <f>IF(Input_table[[#This Row],[Impact value]]=AU$14,IF(Input_table[[#This Row],[likelihood value]]=AU$13,Input_table[[#This Row],[ID2]]&amp;"-",""),"")</f>
        <v/>
      </c>
      <c r="AV111" s="37" t="str">
        <f>IF(Input_table[[#This Row],[Impact value]]=AV$14,IF(Input_table[[#This Row],[likelihood value]]=AV$13,Input_table[[#This Row],[ID2]]&amp;"-",""),"")</f>
        <v/>
      </c>
      <c r="AW111" s="37" t="str">
        <f>IF(Input_table[[#This Row],[Impact value]]=AW$14,IF(Input_table[[#This Row],[likelihood value]]=AW$13,Input_table[[#This Row],[ID2]]&amp;"-",""),"")</f>
        <v/>
      </c>
      <c r="AX111" s="37" t="str">
        <f>IF(Input_table[[#This Row],[Impact value]]=AX$14,IF(Input_table[[#This Row],[likelihood value]]=AX$13,Input_table[[#This Row],[ID2]]&amp;"-",""),"")</f>
        <v/>
      </c>
      <c r="AY111" s="37" t="str">
        <f>IF(Input_table[[#This Row],[Impact value]]=AY$14,IF(Input_table[[#This Row],[likelihood value]]=AY$13,Input_table[[#This Row],[ID2]]&amp;"-",""),"")</f>
        <v/>
      </c>
      <c r="AZ111" s="37" t="str">
        <f>IF(Input_table[[#This Row],[Impact value]]=AZ$14,IF(Input_table[[#This Row],[likelihood value]]=AZ$13,Input_table[[#This Row],[ID2]]&amp;"-",""),"")</f>
        <v/>
      </c>
      <c r="BA111" s="37" t="str">
        <f>IF(Input_table[[#This Row],[Impact value]]=BA$14,IF(Input_table[[#This Row],[likelihood value]]=BA$13,Input_table[[#This Row],[ID2]]&amp;"-",""),"")</f>
        <v/>
      </c>
      <c r="BB111" s="37" t="str">
        <f>IF(Input_table[[#This Row],[Impact value]]=BB$14,IF(Input_table[[#This Row],[likelihood value]]=BB$13,Input_table[[#This Row],[ID2]]&amp;"-",""),"")</f>
        <v/>
      </c>
      <c r="BC111" s="37" t="str">
        <f>IF(Input_table[[#This Row],[Impact value]]=BC$14,IF(Input_table[[#This Row],[likelihood value]]=BC$13,Input_table[[#This Row],[ID2]]&amp;"-",""),"")</f>
        <v/>
      </c>
      <c r="BD111" s="37" t="str">
        <f>IF(Input_table[[#This Row],[Impact value]]=BD$14,IF(Input_table[[#This Row],[likelihood value]]=BD$13,Input_table[[#This Row],[ID2]]&amp;"-",""),"")</f>
        <v/>
      </c>
      <c r="BE111" s="37">
        <f>ROW(Input_table[[#This Row],[hazard]])-15</f>
        <v>96</v>
      </c>
      <c r="BF111" s="37"/>
    </row>
    <row r="112" spans="1:58" s="38" customFormat="1" x14ac:dyDescent="0.45">
      <c r="A112" s="29">
        <f>Input_table[[#This Row],[ID2]]</f>
        <v>97</v>
      </c>
      <c r="B112" s="30"/>
      <c r="C112" s="31"/>
      <c r="D112" s="31"/>
      <c r="E112" s="32"/>
      <c r="F112" s="33"/>
      <c r="G112" s="34"/>
      <c r="H112" s="34"/>
      <c r="I112" s="34"/>
      <c r="J112" s="34"/>
      <c r="K112" s="34"/>
      <c r="L112" s="34"/>
      <c r="M112" s="34"/>
      <c r="N112" s="34"/>
      <c r="O112" s="34"/>
      <c r="P112" s="34"/>
      <c r="Q112" s="34"/>
      <c r="R112" s="34"/>
      <c r="S112" s="35"/>
      <c r="T112" s="33"/>
      <c r="U112" s="154" t="str">
        <f>IF(VLOOKUP(Input_table[[#This Row],[ID]],Table3[#All],5)="","",VLOOKUP(Input_table[[#This Row],[ID]],Table3[#All],5))</f>
        <v/>
      </c>
      <c r="V112" s="154" t="str">
        <f>IF(VLOOKUP(Input_table[[#This Row],[ID]],Table3[#All],7)="","",VLOOKUP(Input_table[[#This Row],[ID]],Table3[#All],7))</f>
        <v/>
      </c>
      <c r="W112" s="153" t="str">
        <f>IF(Input_table[[#This Row],[Impact value]]=1,W$2,
IF(Input_table[[#This Row],[Impact value]]=2,W$3,
IF(Input_table[[#This Row],[Impact value]]=3,W$4,
IF(Input_table[[#This Row],[Impact value]]=4,W$5,
IF(Input_table[[#This Row],[Impact value]]=5,W$6,"-")))))</f>
        <v>-</v>
      </c>
      <c r="X112" s="179"/>
      <c r="Y112" s="154" t="str">
        <f>IF(Input_table[[#This Row],[Risk value]]=0,"-",VLOOKUP(Input_table[[#This Row],[Risk value]],Help!$A$191:$B$195,2))</f>
        <v>-</v>
      </c>
      <c r="Z112" s="36">
        <f>IF(Input_table[[#This Row],[Severity]]=T$2,1,
IF(Input_table[[#This Row],[Severity]]=T$3,2,
IF(Input_table[[#This Row],[Severity]]=T$4,3,
IF(Input_table[[#This Row],[Severity]]=T$5,4,
IF(Input_table[[#This Row],[Severity]]=T$6,5,0)))))</f>
        <v>0</v>
      </c>
      <c r="AA112" s="36">
        <f>IF(Input_table[[#This Row],[Coping capacity]]=V$2,1,
IF(Input_table[[#This Row],[Coping capacity]]=V$3,2,
IF(Input_table[[#This Row],[Coping capacity]]=V$4,3,
IF(Input_table[[#This Row],[Coping capacity]]=V$5,4,
IF(Input_table[[#This Row],[Coping capacity]]=V$6,5,0)))))</f>
        <v>0</v>
      </c>
      <c r="AB112" s="36">
        <f>IF(Input_table[[#This Row],[Likelihood]]=S$2,1,
IF(Input_table[[#This Row],[Likelihood]]=S$3,2,
IF(Input_table[[#This Row],[Likelihood]]=S$4,3,
IF(Input_table[[#This Row],[Likelihood]]=S$5,4,
IF(Input_table[[#This Row],[Likelihood]]=S$6,5,0)))))</f>
        <v>0</v>
      </c>
      <c r="AC112" s="36">
        <f>IF(Input_table[[#This Row],[Vulnerability]]=U$2,5,
IF(Input_table[[#This Row],[Vulnerability]]=U$3,4,
IF(Input_table[[#This Row],[Vulnerability]]=U$4,3,
IF(Input_table[[#This Row],[Vulnerability]]=U$5,2,
IF(Input_table[[#This Row],[Vulnerability]]=U$6,1,0)))))</f>
        <v>0</v>
      </c>
      <c r="AD112"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2"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2" s="37" t="str">
        <f>IF(Input_table[[#This Row],[Impact value]]=AF$14,IF(Input_table[[#This Row],[likelihood value]]=AF$13,Input_table[[#This Row],[ID2]]&amp;"-",""),"")</f>
        <v/>
      </c>
      <c r="AG112" s="37" t="str">
        <f>IF(Input_table[[#This Row],[Impact value]]=AG$14,IF(Input_table[[#This Row],[likelihood value]]=AG$13,Input_table[[#This Row],[ID2]]&amp;"-",""),"")</f>
        <v/>
      </c>
      <c r="AH112" s="37" t="str">
        <f>IF(Input_table[[#This Row],[Impact value]]=AH$14,IF(Input_table[[#This Row],[likelihood value]]=AH$13,Input_table[[#This Row],[ID2]]&amp;"-",""),"")</f>
        <v/>
      </c>
      <c r="AI112" s="37" t="str">
        <f>IF(Input_table[[#This Row],[Impact value]]=AI$14,IF(Input_table[[#This Row],[likelihood value]]=AI$13,Input_table[[#This Row],[ID2]]&amp;"-",""),"")</f>
        <v/>
      </c>
      <c r="AJ112" s="37" t="str">
        <f>IF(Input_table[[#This Row],[Impact value]]=AJ$14,IF(Input_table[[#This Row],[likelihood value]]=AJ$13,Input_table[[#This Row],[ID2]]&amp;"-",""),"")</f>
        <v/>
      </c>
      <c r="AK112" s="37" t="str">
        <f>IF(Input_table[[#This Row],[Impact value]]=AK$14,IF(Input_table[[#This Row],[likelihood value]]=AK$13,Input_table[[#This Row],[ID2]]&amp;"-",""),"")</f>
        <v/>
      </c>
      <c r="AL112" s="37" t="str">
        <f>IF(Input_table[[#This Row],[Impact value]]=AL$14,IF(Input_table[[#This Row],[likelihood value]]=AL$13,Input_table[[#This Row],[ID2]]&amp;"-",""),"")</f>
        <v/>
      </c>
      <c r="AM112" s="37" t="str">
        <f>IF(Input_table[[#This Row],[Impact value]]=AM$14,IF(Input_table[[#This Row],[likelihood value]]=AM$13,Input_table[[#This Row],[ID2]]&amp;"-",""),"")</f>
        <v/>
      </c>
      <c r="AN112" s="37" t="str">
        <f>IF(Input_table[[#This Row],[Impact value]]=AN$14,IF(Input_table[[#This Row],[likelihood value]]=AN$13,Input_table[[#This Row],[ID2]]&amp;"-",""),"")</f>
        <v/>
      </c>
      <c r="AO112" s="37" t="str">
        <f>IF(Input_table[[#This Row],[Impact value]]=AO$14,IF(Input_table[[#This Row],[likelihood value]]=AO$13,Input_table[[#This Row],[ID2]]&amp;"-",""),"")</f>
        <v/>
      </c>
      <c r="AP112" s="37" t="str">
        <f>IF(Input_table[[#This Row],[Impact value]]=AP$14,IF(Input_table[[#This Row],[likelihood value]]=AP$13,Input_table[[#This Row],[ID2]]&amp;"-",""),"")</f>
        <v/>
      </c>
      <c r="AQ112" s="37" t="str">
        <f>IF(Input_table[[#This Row],[Impact value]]=AQ$14,IF(Input_table[[#This Row],[likelihood value]]=AQ$13,Input_table[[#This Row],[ID2]]&amp;"-",""),"")</f>
        <v/>
      </c>
      <c r="AR112" s="37" t="str">
        <f>IF(Input_table[[#This Row],[Impact value]]=AR$14,IF(Input_table[[#This Row],[likelihood value]]=AR$13,Input_table[[#This Row],[ID2]]&amp;"-",""),"")</f>
        <v/>
      </c>
      <c r="AS112" s="37" t="str">
        <f>IF(Input_table[[#This Row],[Impact value]]=AS$14,IF(Input_table[[#This Row],[likelihood value]]=AS$13,Input_table[[#This Row],[ID2]]&amp;"-",""),"")</f>
        <v/>
      </c>
      <c r="AT112" s="37" t="str">
        <f>IF(Input_table[[#This Row],[Impact value]]=AT$14,IF(Input_table[[#This Row],[likelihood value]]=AT$13,Input_table[[#This Row],[ID2]]&amp;"-",""),"")</f>
        <v/>
      </c>
      <c r="AU112" s="37" t="str">
        <f>IF(Input_table[[#This Row],[Impact value]]=AU$14,IF(Input_table[[#This Row],[likelihood value]]=AU$13,Input_table[[#This Row],[ID2]]&amp;"-",""),"")</f>
        <v/>
      </c>
      <c r="AV112" s="37" t="str">
        <f>IF(Input_table[[#This Row],[Impact value]]=AV$14,IF(Input_table[[#This Row],[likelihood value]]=AV$13,Input_table[[#This Row],[ID2]]&amp;"-",""),"")</f>
        <v/>
      </c>
      <c r="AW112" s="37" t="str">
        <f>IF(Input_table[[#This Row],[Impact value]]=AW$14,IF(Input_table[[#This Row],[likelihood value]]=AW$13,Input_table[[#This Row],[ID2]]&amp;"-",""),"")</f>
        <v/>
      </c>
      <c r="AX112" s="37" t="str">
        <f>IF(Input_table[[#This Row],[Impact value]]=AX$14,IF(Input_table[[#This Row],[likelihood value]]=AX$13,Input_table[[#This Row],[ID2]]&amp;"-",""),"")</f>
        <v/>
      </c>
      <c r="AY112" s="37" t="str">
        <f>IF(Input_table[[#This Row],[Impact value]]=AY$14,IF(Input_table[[#This Row],[likelihood value]]=AY$13,Input_table[[#This Row],[ID2]]&amp;"-",""),"")</f>
        <v/>
      </c>
      <c r="AZ112" s="37" t="str">
        <f>IF(Input_table[[#This Row],[Impact value]]=AZ$14,IF(Input_table[[#This Row],[likelihood value]]=AZ$13,Input_table[[#This Row],[ID2]]&amp;"-",""),"")</f>
        <v/>
      </c>
      <c r="BA112" s="37" t="str">
        <f>IF(Input_table[[#This Row],[Impact value]]=BA$14,IF(Input_table[[#This Row],[likelihood value]]=BA$13,Input_table[[#This Row],[ID2]]&amp;"-",""),"")</f>
        <v/>
      </c>
      <c r="BB112" s="37" t="str">
        <f>IF(Input_table[[#This Row],[Impact value]]=BB$14,IF(Input_table[[#This Row],[likelihood value]]=BB$13,Input_table[[#This Row],[ID2]]&amp;"-",""),"")</f>
        <v/>
      </c>
      <c r="BC112" s="37" t="str">
        <f>IF(Input_table[[#This Row],[Impact value]]=BC$14,IF(Input_table[[#This Row],[likelihood value]]=BC$13,Input_table[[#This Row],[ID2]]&amp;"-",""),"")</f>
        <v/>
      </c>
      <c r="BD112" s="37" t="str">
        <f>IF(Input_table[[#This Row],[Impact value]]=BD$14,IF(Input_table[[#This Row],[likelihood value]]=BD$13,Input_table[[#This Row],[ID2]]&amp;"-",""),"")</f>
        <v/>
      </c>
      <c r="BE112" s="37">
        <f>ROW(Input_table[[#This Row],[hazard]])-15</f>
        <v>97</v>
      </c>
      <c r="BF112" s="37"/>
    </row>
    <row r="113" spans="1:58" s="38" customFormat="1" x14ac:dyDescent="0.45">
      <c r="A113" s="29">
        <f>Input_table[[#This Row],[ID2]]</f>
        <v>98</v>
      </c>
      <c r="B113" s="30"/>
      <c r="C113" s="31"/>
      <c r="D113" s="31"/>
      <c r="E113" s="32"/>
      <c r="F113" s="33"/>
      <c r="G113" s="34"/>
      <c r="H113" s="34"/>
      <c r="I113" s="34"/>
      <c r="J113" s="34"/>
      <c r="K113" s="34"/>
      <c r="L113" s="34"/>
      <c r="M113" s="34"/>
      <c r="N113" s="34"/>
      <c r="O113" s="34"/>
      <c r="P113" s="34"/>
      <c r="Q113" s="34"/>
      <c r="R113" s="34"/>
      <c r="S113" s="35"/>
      <c r="T113" s="33"/>
      <c r="U113" s="154" t="str">
        <f>IF(VLOOKUP(Input_table[[#This Row],[ID]],Table3[#All],5)="","",VLOOKUP(Input_table[[#This Row],[ID]],Table3[#All],5))</f>
        <v/>
      </c>
      <c r="V113" s="154" t="str">
        <f>IF(VLOOKUP(Input_table[[#This Row],[ID]],Table3[#All],7)="","",VLOOKUP(Input_table[[#This Row],[ID]],Table3[#All],7))</f>
        <v/>
      </c>
      <c r="W113" s="153" t="str">
        <f>IF(Input_table[[#This Row],[Impact value]]=1,W$2,
IF(Input_table[[#This Row],[Impact value]]=2,W$3,
IF(Input_table[[#This Row],[Impact value]]=3,W$4,
IF(Input_table[[#This Row],[Impact value]]=4,W$5,
IF(Input_table[[#This Row],[Impact value]]=5,W$6,"-")))))</f>
        <v>-</v>
      </c>
      <c r="X113" s="179"/>
      <c r="Y113" s="154" t="str">
        <f>IF(Input_table[[#This Row],[Risk value]]=0,"-",VLOOKUP(Input_table[[#This Row],[Risk value]],Help!$A$191:$B$195,2))</f>
        <v>-</v>
      </c>
      <c r="Z113" s="36">
        <f>IF(Input_table[[#This Row],[Severity]]=T$2,1,
IF(Input_table[[#This Row],[Severity]]=T$3,2,
IF(Input_table[[#This Row],[Severity]]=T$4,3,
IF(Input_table[[#This Row],[Severity]]=T$5,4,
IF(Input_table[[#This Row],[Severity]]=T$6,5,0)))))</f>
        <v>0</v>
      </c>
      <c r="AA113" s="36">
        <f>IF(Input_table[[#This Row],[Coping capacity]]=V$2,1,
IF(Input_table[[#This Row],[Coping capacity]]=V$3,2,
IF(Input_table[[#This Row],[Coping capacity]]=V$4,3,
IF(Input_table[[#This Row],[Coping capacity]]=V$5,4,
IF(Input_table[[#This Row],[Coping capacity]]=V$6,5,0)))))</f>
        <v>0</v>
      </c>
      <c r="AB113" s="36">
        <f>IF(Input_table[[#This Row],[Likelihood]]=S$2,1,
IF(Input_table[[#This Row],[Likelihood]]=S$3,2,
IF(Input_table[[#This Row],[Likelihood]]=S$4,3,
IF(Input_table[[#This Row],[Likelihood]]=S$5,4,
IF(Input_table[[#This Row],[Likelihood]]=S$6,5,0)))))</f>
        <v>0</v>
      </c>
      <c r="AC113" s="36">
        <f>IF(Input_table[[#This Row],[Vulnerability]]=U$2,5,
IF(Input_table[[#This Row],[Vulnerability]]=U$3,4,
IF(Input_table[[#This Row],[Vulnerability]]=U$4,3,
IF(Input_table[[#This Row],[Vulnerability]]=U$5,2,
IF(Input_table[[#This Row],[Vulnerability]]=U$6,1,0)))))</f>
        <v>0</v>
      </c>
      <c r="AD113"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3"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3" s="37" t="str">
        <f>IF(Input_table[[#This Row],[Impact value]]=AF$14,IF(Input_table[[#This Row],[likelihood value]]=AF$13,Input_table[[#This Row],[ID2]]&amp;"-",""),"")</f>
        <v/>
      </c>
      <c r="AG113" s="37" t="str">
        <f>IF(Input_table[[#This Row],[Impact value]]=AG$14,IF(Input_table[[#This Row],[likelihood value]]=AG$13,Input_table[[#This Row],[ID2]]&amp;"-",""),"")</f>
        <v/>
      </c>
      <c r="AH113" s="37" t="str">
        <f>IF(Input_table[[#This Row],[Impact value]]=AH$14,IF(Input_table[[#This Row],[likelihood value]]=AH$13,Input_table[[#This Row],[ID2]]&amp;"-",""),"")</f>
        <v/>
      </c>
      <c r="AI113" s="37" t="str">
        <f>IF(Input_table[[#This Row],[Impact value]]=AI$14,IF(Input_table[[#This Row],[likelihood value]]=AI$13,Input_table[[#This Row],[ID2]]&amp;"-",""),"")</f>
        <v/>
      </c>
      <c r="AJ113" s="37" t="str">
        <f>IF(Input_table[[#This Row],[Impact value]]=AJ$14,IF(Input_table[[#This Row],[likelihood value]]=AJ$13,Input_table[[#This Row],[ID2]]&amp;"-",""),"")</f>
        <v/>
      </c>
      <c r="AK113" s="37" t="str">
        <f>IF(Input_table[[#This Row],[Impact value]]=AK$14,IF(Input_table[[#This Row],[likelihood value]]=AK$13,Input_table[[#This Row],[ID2]]&amp;"-",""),"")</f>
        <v/>
      </c>
      <c r="AL113" s="37" t="str">
        <f>IF(Input_table[[#This Row],[Impact value]]=AL$14,IF(Input_table[[#This Row],[likelihood value]]=AL$13,Input_table[[#This Row],[ID2]]&amp;"-",""),"")</f>
        <v/>
      </c>
      <c r="AM113" s="37" t="str">
        <f>IF(Input_table[[#This Row],[Impact value]]=AM$14,IF(Input_table[[#This Row],[likelihood value]]=AM$13,Input_table[[#This Row],[ID2]]&amp;"-",""),"")</f>
        <v/>
      </c>
      <c r="AN113" s="37" t="str">
        <f>IF(Input_table[[#This Row],[Impact value]]=AN$14,IF(Input_table[[#This Row],[likelihood value]]=AN$13,Input_table[[#This Row],[ID2]]&amp;"-",""),"")</f>
        <v/>
      </c>
      <c r="AO113" s="37" t="str">
        <f>IF(Input_table[[#This Row],[Impact value]]=AO$14,IF(Input_table[[#This Row],[likelihood value]]=AO$13,Input_table[[#This Row],[ID2]]&amp;"-",""),"")</f>
        <v/>
      </c>
      <c r="AP113" s="37" t="str">
        <f>IF(Input_table[[#This Row],[Impact value]]=AP$14,IF(Input_table[[#This Row],[likelihood value]]=AP$13,Input_table[[#This Row],[ID2]]&amp;"-",""),"")</f>
        <v/>
      </c>
      <c r="AQ113" s="37" t="str">
        <f>IF(Input_table[[#This Row],[Impact value]]=AQ$14,IF(Input_table[[#This Row],[likelihood value]]=AQ$13,Input_table[[#This Row],[ID2]]&amp;"-",""),"")</f>
        <v/>
      </c>
      <c r="AR113" s="37" t="str">
        <f>IF(Input_table[[#This Row],[Impact value]]=AR$14,IF(Input_table[[#This Row],[likelihood value]]=AR$13,Input_table[[#This Row],[ID2]]&amp;"-",""),"")</f>
        <v/>
      </c>
      <c r="AS113" s="37" t="str">
        <f>IF(Input_table[[#This Row],[Impact value]]=AS$14,IF(Input_table[[#This Row],[likelihood value]]=AS$13,Input_table[[#This Row],[ID2]]&amp;"-",""),"")</f>
        <v/>
      </c>
      <c r="AT113" s="37" t="str">
        <f>IF(Input_table[[#This Row],[Impact value]]=AT$14,IF(Input_table[[#This Row],[likelihood value]]=AT$13,Input_table[[#This Row],[ID2]]&amp;"-",""),"")</f>
        <v/>
      </c>
      <c r="AU113" s="37" t="str">
        <f>IF(Input_table[[#This Row],[Impact value]]=AU$14,IF(Input_table[[#This Row],[likelihood value]]=AU$13,Input_table[[#This Row],[ID2]]&amp;"-",""),"")</f>
        <v/>
      </c>
      <c r="AV113" s="37" t="str">
        <f>IF(Input_table[[#This Row],[Impact value]]=AV$14,IF(Input_table[[#This Row],[likelihood value]]=AV$13,Input_table[[#This Row],[ID2]]&amp;"-",""),"")</f>
        <v/>
      </c>
      <c r="AW113" s="37" t="str">
        <f>IF(Input_table[[#This Row],[Impact value]]=AW$14,IF(Input_table[[#This Row],[likelihood value]]=AW$13,Input_table[[#This Row],[ID2]]&amp;"-",""),"")</f>
        <v/>
      </c>
      <c r="AX113" s="37" t="str">
        <f>IF(Input_table[[#This Row],[Impact value]]=AX$14,IF(Input_table[[#This Row],[likelihood value]]=AX$13,Input_table[[#This Row],[ID2]]&amp;"-",""),"")</f>
        <v/>
      </c>
      <c r="AY113" s="37" t="str">
        <f>IF(Input_table[[#This Row],[Impact value]]=AY$14,IF(Input_table[[#This Row],[likelihood value]]=AY$13,Input_table[[#This Row],[ID2]]&amp;"-",""),"")</f>
        <v/>
      </c>
      <c r="AZ113" s="37" t="str">
        <f>IF(Input_table[[#This Row],[Impact value]]=AZ$14,IF(Input_table[[#This Row],[likelihood value]]=AZ$13,Input_table[[#This Row],[ID2]]&amp;"-",""),"")</f>
        <v/>
      </c>
      <c r="BA113" s="37" t="str">
        <f>IF(Input_table[[#This Row],[Impact value]]=BA$14,IF(Input_table[[#This Row],[likelihood value]]=BA$13,Input_table[[#This Row],[ID2]]&amp;"-",""),"")</f>
        <v/>
      </c>
      <c r="BB113" s="37" t="str">
        <f>IF(Input_table[[#This Row],[Impact value]]=BB$14,IF(Input_table[[#This Row],[likelihood value]]=BB$13,Input_table[[#This Row],[ID2]]&amp;"-",""),"")</f>
        <v/>
      </c>
      <c r="BC113" s="37" t="str">
        <f>IF(Input_table[[#This Row],[Impact value]]=BC$14,IF(Input_table[[#This Row],[likelihood value]]=BC$13,Input_table[[#This Row],[ID2]]&amp;"-",""),"")</f>
        <v/>
      </c>
      <c r="BD113" s="37" t="str">
        <f>IF(Input_table[[#This Row],[Impact value]]=BD$14,IF(Input_table[[#This Row],[likelihood value]]=BD$13,Input_table[[#This Row],[ID2]]&amp;"-",""),"")</f>
        <v/>
      </c>
      <c r="BE113" s="37">
        <f>ROW(Input_table[[#This Row],[hazard]])-15</f>
        <v>98</v>
      </c>
      <c r="BF113" s="37"/>
    </row>
    <row r="114" spans="1:58" s="38" customFormat="1" x14ac:dyDescent="0.45">
      <c r="A114" s="29">
        <f>Input_table[[#This Row],[ID2]]</f>
        <v>99</v>
      </c>
      <c r="B114" s="30"/>
      <c r="C114" s="31"/>
      <c r="D114" s="31"/>
      <c r="E114" s="32"/>
      <c r="F114" s="33"/>
      <c r="G114" s="34"/>
      <c r="H114" s="34"/>
      <c r="I114" s="34"/>
      <c r="J114" s="34"/>
      <c r="K114" s="34"/>
      <c r="L114" s="34"/>
      <c r="M114" s="34"/>
      <c r="N114" s="34"/>
      <c r="O114" s="34"/>
      <c r="P114" s="34"/>
      <c r="Q114" s="34"/>
      <c r="R114" s="34"/>
      <c r="S114" s="35"/>
      <c r="T114" s="33"/>
      <c r="U114" s="154" t="str">
        <f>IF(VLOOKUP(Input_table[[#This Row],[ID]],Table3[#All],5)="","",VLOOKUP(Input_table[[#This Row],[ID]],Table3[#All],5))</f>
        <v/>
      </c>
      <c r="V114" s="154" t="str">
        <f>IF(VLOOKUP(Input_table[[#This Row],[ID]],Table3[#All],7)="","",VLOOKUP(Input_table[[#This Row],[ID]],Table3[#All],7))</f>
        <v/>
      </c>
      <c r="W114" s="153" t="str">
        <f>IF(Input_table[[#This Row],[Impact value]]=1,W$2,
IF(Input_table[[#This Row],[Impact value]]=2,W$3,
IF(Input_table[[#This Row],[Impact value]]=3,W$4,
IF(Input_table[[#This Row],[Impact value]]=4,W$5,
IF(Input_table[[#This Row],[Impact value]]=5,W$6,"-")))))</f>
        <v>-</v>
      </c>
      <c r="X114" s="179"/>
      <c r="Y114" s="154" t="str">
        <f>IF(Input_table[[#This Row],[Risk value]]=0,"-",VLOOKUP(Input_table[[#This Row],[Risk value]],Help!$A$191:$B$195,2))</f>
        <v>-</v>
      </c>
      <c r="Z114" s="36">
        <f>IF(Input_table[[#This Row],[Severity]]=T$2,1,
IF(Input_table[[#This Row],[Severity]]=T$3,2,
IF(Input_table[[#This Row],[Severity]]=T$4,3,
IF(Input_table[[#This Row],[Severity]]=T$5,4,
IF(Input_table[[#This Row],[Severity]]=T$6,5,0)))))</f>
        <v>0</v>
      </c>
      <c r="AA114" s="36">
        <f>IF(Input_table[[#This Row],[Coping capacity]]=V$2,1,
IF(Input_table[[#This Row],[Coping capacity]]=V$3,2,
IF(Input_table[[#This Row],[Coping capacity]]=V$4,3,
IF(Input_table[[#This Row],[Coping capacity]]=V$5,4,
IF(Input_table[[#This Row],[Coping capacity]]=V$6,5,0)))))</f>
        <v>0</v>
      </c>
      <c r="AB114" s="36">
        <f>IF(Input_table[[#This Row],[Likelihood]]=S$2,1,
IF(Input_table[[#This Row],[Likelihood]]=S$3,2,
IF(Input_table[[#This Row],[Likelihood]]=S$4,3,
IF(Input_table[[#This Row],[Likelihood]]=S$5,4,
IF(Input_table[[#This Row],[Likelihood]]=S$6,5,0)))))</f>
        <v>0</v>
      </c>
      <c r="AC114" s="36">
        <f>IF(Input_table[[#This Row],[Vulnerability]]=U$2,5,
IF(Input_table[[#This Row],[Vulnerability]]=U$3,4,
IF(Input_table[[#This Row],[Vulnerability]]=U$4,3,
IF(Input_table[[#This Row],[Vulnerability]]=U$5,2,
IF(Input_table[[#This Row],[Vulnerability]]=U$6,1,0)))))</f>
        <v>0</v>
      </c>
      <c r="AD114"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4"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4" s="37" t="str">
        <f>IF(Input_table[[#This Row],[Impact value]]=AF$14,IF(Input_table[[#This Row],[likelihood value]]=AF$13,Input_table[[#This Row],[ID2]]&amp;"-",""),"")</f>
        <v/>
      </c>
      <c r="AG114" s="37" t="str">
        <f>IF(Input_table[[#This Row],[Impact value]]=AG$14,IF(Input_table[[#This Row],[likelihood value]]=AG$13,Input_table[[#This Row],[ID2]]&amp;"-",""),"")</f>
        <v/>
      </c>
      <c r="AH114" s="37" t="str">
        <f>IF(Input_table[[#This Row],[Impact value]]=AH$14,IF(Input_table[[#This Row],[likelihood value]]=AH$13,Input_table[[#This Row],[ID2]]&amp;"-",""),"")</f>
        <v/>
      </c>
      <c r="AI114" s="37" t="str">
        <f>IF(Input_table[[#This Row],[Impact value]]=AI$14,IF(Input_table[[#This Row],[likelihood value]]=AI$13,Input_table[[#This Row],[ID2]]&amp;"-",""),"")</f>
        <v/>
      </c>
      <c r="AJ114" s="37" t="str">
        <f>IF(Input_table[[#This Row],[Impact value]]=AJ$14,IF(Input_table[[#This Row],[likelihood value]]=AJ$13,Input_table[[#This Row],[ID2]]&amp;"-",""),"")</f>
        <v/>
      </c>
      <c r="AK114" s="37" t="str">
        <f>IF(Input_table[[#This Row],[Impact value]]=AK$14,IF(Input_table[[#This Row],[likelihood value]]=AK$13,Input_table[[#This Row],[ID2]]&amp;"-",""),"")</f>
        <v/>
      </c>
      <c r="AL114" s="37" t="str">
        <f>IF(Input_table[[#This Row],[Impact value]]=AL$14,IF(Input_table[[#This Row],[likelihood value]]=AL$13,Input_table[[#This Row],[ID2]]&amp;"-",""),"")</f>
        <v/>
      </c>
      <c r="AM114" s="37" t="str">
        <f>IF(Input_table[[#This Row],[Impact value]]=AM$14,IF(Input_table[[#This Row],[likelihood value]]=AM$13,Input_table[[#This Row],[ID2]]&amp;"-",""),"")</f>
        <v/>
      </c>
      <c r="AN114" s="37" t="str">
        <f>IF(Input_table[[#This Row],[Impact value]]=AN$14,IF(Input_table[[#This Row],[likelihood value]]=AN$13,Input_table[[#This Row],[ID2]]&amp;"-",""),"")</f>
        <v/>
      </c>
      <c r="AO114" s="37" t="str">
        <f>IF(Input_table[[#This Row],[Impact value]]=AO$14,IF(Input_table[[#This Row],[likelihood value]]=AO$13,Input_table[[#This Row],[ID2]]&amp;"-",""),"")</f>
        <v/>
      </c>
      <c r="AP114" s="37" t="str">
        <f>IF(Input_table[[#This Row],[Impact value]]=AP$14,IF(Input_table[[#This Row],[likelihood value]]=AP$13,Input_table[[#This Row],[ID2]]&amp;"-",""),"")</f>
        <v/>
      </c>
      <c r="AQ114" s="37" t="str">
        <f>IF(Input_table[[#This Row],[Impact value]]=AQ$14,IF(Input_table[[#This Row],[likelihood value]]=AQ$13,Input_table[[#This Row],[ID2]]&amp;"-",""),"")</f>
        <v/>
      </c>
      <c r="AR114" s="37" t="str">
        <f>IF(Input_table[[#This Row],[Impact value]]=AR$14,IF(Input_table[[#This Row],[likelihood value]]=AR$13,Input_table[[#This Row],[ID2]]&amp;"-",""),"")</f>
        <v/>
      </c>
      <c r="AS114" s="37" t="str">
        <f>IF(Input_table[[#This Row],[Impact value]]=AS$14,IF(Input_table[[#This Row],[likelihood value]]=AS$13,Input_table[[#This Row],[ID2]]&amp;"-",""),"")</f>
        <v/>
      </c>
      <c r="AT114" s="37" t="str">
        <f>IF(Input_table[[#This Row],[Impact value]]=AT$14,IF(Input_table[[#This Row],[likelihood value]]=AT$13,Input_table[[#This Row],[ID2]]&amp;"-",""),"")</f>
        <v/>
      </c>
      <c r="AU114" s="37" t="str">
        <f>IF(Input_table[[#This Row],[Impact value]]=AU$14,IF(Input_table[[#This Row],[likelihood value]]=AU$13,Input_table[[#This Row],[ID2]]&amp;"-",""),"")</f>
        <v/>
      </c>
      <c r="AV114" s="37" t="str">
        <f>IF(Input_table[[#This Row],[Impact value]]=AV$14,IF(Input_table[[#This Row],[likelihood value]]=AV$13,Input_table[[#This Row],[ID2]]&amp;"-",""),"")</f>
        <v/>
      </c>
      <c r="AW114" s="37" t="str">
        <f>IF(Input_table[[#This Row],[Impact value]]=AW$14,IF(Input_table[[#This Row],[likelihood value]]=AW$13,Input_table[[#This Row],[ID2]]&amp;"-",""),"")</f>
        <v/>
      </c>
      <c r="AX114" s="37" t="str">
        <f>IF(Input_table[[#This Row],[Impact value]]=AX$14,IF(Input_table[[#This Row],[likelihood value]]=AX$13,Input_table[[#This Row],[ID2]]&amp;"-",""),"")</f>
        <v/>
      </c>
      <c r="AY114" s="37" t="str">
        <f>IF(Input_table[[#This Row],[Impact value]]=AY$14,IF(Input_table[[#This Row],[likelihood value]]=AY$13,Input_table[[#This Row],[ID2]]&amp;"-",""),"")</f>
        <v/>
      </c>
      <c r="AZ114" s="37" t="str">
        <f>IF(Input_table[[#This Row],[Impact value]]=AZ$14,IF(Input_table[[#This Row],[likelihood value]]=AZ$13,Input_table[[#This Row],[ID2]]&amp;"-",""),"")</f>
        <v/>
      </c>
      <c r="BA114" s="37" t="str">
        <f>IF(Input_table[[#This Row],[Impact value]]=BA$14,IF(Input_table[[#This Row],[likelihood value]]=BA$13,Input_table[[#This Row],[ID2]]&amp;"-",""),"")</f>
        <v/>
      </c>
      <c r="BB114" s="37" t="str">
        <f>IF(Input_table[[#This Row],[Impact value]]=BB$14,IF(Input_table[[#This Row],[likelihood value]]=BB$13,Input_table[[#This Row],[ID2]]&amp;"-",""),"")</f>
        <v/>
      </c>
      <c r="BC114" s="37" t="str">
        <f>IF(Input_table[[#This Row],[Impact value]]=BC$14,IF(Input_table[[#This Row],[likelihood value]]=BC$13,Input_table[[#This Row],[ID2]]&amp;"-",""),"")</f>
        <v/>
      </c>
      <c r="BD114" s="37" t="str">
        <f>IF(Input_table[[#This Row],[Impact value]]=BD$14,IF(Input_table[[#This Row],[likelihood value]]=BD$13,Input_table[[#This Row],[ID2]]&amp;"-",""),"")</f>
        <v/>
      </c>
      <c r="BE114" s="37">
        <f>ROW(Input_table[[#This Row],[hazard]])-15</f>
        <v>99</v>
      </c>
      <c r="BF114" s="37"/>
    </row>
    <row r="115" spans="1:58" s="38" customFormat="1" ht="13.9" thickBot="1" x14ac:dyDescent="0.5">
      <c r="A115" s="42">
        <f>Input_table[[#This Row],[ID2]]</f>
        <v>100</v>
      </c>
      <c r="B115" s="30"/>
      <c r="C115" s="31"/>
      <c r="D115" s="31"/>
      <c r="E115" s="32"/>
      <c r="F115" s="43"/>
      <c r="G115" s="44"/>
      <c r="H115" s="44"/>
      <c r="I115" s="44"/>
      <c r="J115" s="44"/>
      <c r="K115" s="44"/>
      <c r="L115" s="44"/>
      <c r="M115" s="44"/>
      <c r="N115" s="44"/>
      <c r="O115" s="44"/>
      <c r="P115" s="44"/>
      <c r="Q115" s="44"/>
      <c r="R115" s="44"/>
      <c r="S115" s="45"/>
      <c r="T115" s="43"/>
      <c r="U115" s="186" t="str">
        <f>IF(VLOOKUP(Input_table[[#This Row],[ID]],Table3[#All],5)="","",VLOOKUP(Input_table[[#This Row],[ID]],Table3[#All],5))</f>
        <v/>
      </c>
      <c r="V115" s="186" t="str">
        <f>IF(VLOOKUP(Input_table[[#This Row],[ID]],Table3[#All],7)="","",VLOOKUP(Input_table[[#This Row],[ID]],Table3[#All],7))</f>
        <v/>
      </c>
      <c r="W115" s="156" t="str">
        <f>IF(Input_table[[#This Row],[Impact value]]=1,W$2,
IF(Input_table[[#This Row],[Impact value]]=2,W$3,
IF(Input_table[[#This Row],[Impact value]]=3,W$4,
IF(Input_table[[#This Row],[Impact value]]=4,W$5,
IF(Input_table[[#This Row],[Impact value]]=5,W$6,"-")))))</f>
        <v>-</v>
      </c>
      <c r="X115" s="179"/>
      <c r="Y115" s="154" t="str">
        <f>IF(Input_table[[#This Row],[Risk value]]=0,"-",VLOOKUP(Input_table[[#This Row],[Risk value]],Help!$A$191:$B$195,2))</f>
        <v>-</v>
      </c>
      <c r="Z115" s="36">
        <f>IF(Input_table[[#This Row],[Severity]]=T$2,1,
IF(Input_table[[#This Row],[Severity]]=T$3,2,
IF(Input_table[[#This Row],[Severity]]=T$4,3,
IF(Input_table[[#This Row],[Severity]]=T$5,4,
IF(Input_table[[#This Row],[Severity]]=T$6,5,0)))))</f>
        <v>0</v>
      </c>
      <c r="AA115" s="36">
        <f>IF(Input_table[[#This Row],[Coping capacity]]=V$2,1,
IF(Input_table[[#This Row],[Coping capacity]]=V$3,2,
IF(Input_table[[#This Row],[Coping capacity]]=V$4,3,
IF(Input_table[[#This Row],[Coping capacity]]=V$5,4,
IF(Input_table[[#This Row],[Coping capacity]]=V$6,5,0)))))</f>
        <v>0</v>
      </c>
      <c r="AB115" s="36">
        <f>IF(Input_table[[#This Row],[Likelihood]]=S$2,1,
IF(Input_table[[#This Row],[Likelihood]]=S$3,2,
IF(Input_table[[#This Row],[Likelihood]]=S$4,3,
IF(Input_table[[#This Row],[Likelihood]]=S$5,4,
IF(Input_table[[#This Row],[Likelihood]]=S$6,5,0)))))</f>
        <v>0</v>
      </c>
      <c r="AC115" s="36">
        <f>IF(Input_table[[#This Row],[Vulnerability]]=U$2,5,
IF(Input_table[[#This Row],[Vulnerability]]=U$3,4,
IF(Input_table[[#This Row],[Vulnerability]]=U$4,3,
IF(Input_table[[#This Row],[Vulnerability]]=U$5,2,
IF(Input_table[[#This Row],[Vulnerability]]=U$6,1,0)))))</f>
        <v>0</v>
      </c>
      <c r="AD115" s="36">
        <f>IF(Input_table[[#This Row],[coping capacity value]]=0,0,
IF(Input_table[[#This Row],[likelihood value]]=0,0,
IF(Input_table[[#This Row],[vulnerability value]]=0,0,
ROUND(((Help!$H$180*Input_table[[#This Row],[severity value]]+Help!$H$181*Input_table[[#This Row],[vulnerability value]]+Help!H$182*Input_table[[#This Row],[coping capacity value]])/Help!$M$180),0))))</f>
        <v>0</v>
      </c>
      <c r="AE115" s="36">
        <f>IF(Input_table[[#This Row],[Impact value]]=0,0,
IF(Input_table[[#This Row],[Impact value]]*Input_table[[#This Row],[likelihood value]]&lt;=Help!F$191,Help!A$191,
IF(Input_table[[#This Row],[Impact value]]*Input_table[[#This Row],[likelihood value]]&lt;=Help!F$192,Help!A$192,
IF(Input_table[[#This Row],[Impact value]]*Input_table[[#This Row],[likelihood value]]&lt;=Help!F$193,Help!A$193,
IF(Input_table[[#This Row],[Impact value]]*Input_table[[#This Row],[likelihood value]]&lt;=Help!F$194,Help!A$194,
IF(Input_table[[#This Row],[Impact value]]*Input_table[[#This Row],[likelihood value]]&lt;=Help!F$195,Help!A$195,"error"))))))</f>
        <v>0</v>
      </c>
      <c r="AF115" s="37" t="str">
        <f>IF(Input_table[[#This Row],[Impact value]]=AF$14,IF(Input_table[[#This Row],[likelihood value]]=AF$13,Input_table[[#This Row],[ID2]]&amp;"-",""),"")</f>
        <v/>
      </c>
      <c r="AG115" s="37" t="str">
        <f>IF(Input_table[[#This Row],[Impact value]]=AG$14,IF(Input_table[[#This Row],[likelihood value]]=AG$13,Input_table[[#This Row],[ID2]]&amp;"-",""),"")</f>
        <v/>
      </c>
      <c r="AH115" s="37" t="str">
        <f>IF(Input_table[[#This Row],[Impact value]]=AH$14,IF(Input_table[[#This Row],[likelihood value]]=AH$13,Input_table[[#This Row],[ID2]]&amp;"-",""),"")</f>
        <v/>
      </c>
      <c r="AI115" s="37" t="str">
        <f>IF(Input_table[[#This Row],[Impact value]]=AI$14,IF(Input_table[[#This Row],[likelihood value]]=AI$13,Input_table[[#This Row],[ID2]]&amp;"-",""),"")</f>
        <v/>
      </c>
      <c r="AJ115" s="37" t="str">
        <f>IF(Input_table[[#This Row],[Impact value]]=AJ$14,IF(Input_table[[#This Row],[likelihood value]]=AJ$13,Input_table[[#This Row],[ID2]]&amp;"-",""),"")</f>
        <v/>
      </c>
      <c r="AK115" s="37" t="str">
        <f>IF(Input_table[[#This Row],[Impact value]]=AK$14,IF(Input_table[[#This Row],[likelihood value]]=AK$13,Input_table[[#This Row],[ID2]]&amp;"-",""),"")</f>
        <v/>
      </c>
      <c r="AL115" s="37" t="str">
        <f>IF(Input_table[[#This Row],[Impact value]]=AL$14,IF(Input_table[[#This Row],[likelihood value]]=AL$13,Input_table[[#This Row],[ID2]]&amp;"-",""),"")</f>
        <v/>
      </c>
      <c r="AM115" s="37" t="str">
        <f>IF(Input_table[[#This Row],[Impact value]]=AM$14,IF(Input_table[[#This Row],[likelihood value]]=AM$13,Input_table[[#This Row],[ID2]]&amp;"-",""),"")</f>
        <v/>
      </c>
      <c r="AN115" s="37" t="str">
        <f>IF(Input_table[[#This Row],[Impact value]]=AN$14,IF(Input_table[[#This Row],[likelihood value]]=AN$13,Input_table[[#This Row],[ID2]]&amp;"-",""),"")</f>
        <v/>
      </c>
      <c r="AO115" s="37" t="str">
        <f>IF(Input_table[[#This Row],[Impact value]]=AO$14,IF(Input_table[[#This Row],[likelihood value]]=AO$13,Input_table[[#This Row],[ID2]]&amp;"-",""),"")</f>
        <v/>
      </c>
      <c r="AP115" s="37" t="str">
        <f>IF(Input_table[[#This Row],[Impact value]]=AP$14,IF(Input_table[[#This Row],[likelihood value]]=AP$13,Input_table[[#This Row],[ID2]]&amp;"-",""),"")</f>
        <v/>
      </c>
      <c r="AQ115" s="37" t="str">
        <f>IF(Input_table[[#This Row],[Impact value]]=AQ$14,IF(Input_table[[#This Row],[likelihood value]]=AQ$13,Input_table[[#This Row],[ID2]]&amp;"-",""),"")</f>
        <v/>
      </c>
      <c r="AR115" s="37" t="str">
        <f>IF(Input_table[[#This Row],[Impact value]]=AR$14,IF(Input_table[[#This Row],[likelihood value]]=AR$13,Input_table[[#This Row],[ID2]]&amp;"-",""),"")</f>
        <v/>
      </c>
      <c r="AS115" s="37" t="str">
        <f>IF(Input_table[[#This Row],[Impact value]]=AS$14,IF(Input_table[[#This Row],[likelihood value]]=AS$13,Input_table[[#This Row],[ID2]]&amp;"-",""),"")</f>
        <v/>
      </c>
      <c r="AT115" s="37" t="str">
        <f>IF(Input_table[[#This Row],[Impact value]]=AT$14,IF(Input_table[[#This Row],[likelihood value]]=AT$13,Input_table[[#This Row],[ID2]]&amp;"-",""),"")</f>
        <v/>
      </c>
      <c r="AU115" s="37" t="str">
        <f>IF(Input_table[[#This Row],[Impact value]]=AU$14,IF(Input_table[[#This Row],[likelihood value]]=AU$13,Input_table[[#This Row],[ID2]]&amp;"-",""),"")</f>
        <v/>
      </c>
      <c r="AV115" s="37" t="str">
        <f>IF(Input_table[[#This Row],[Impact value]]=AV$14,IF(Input_table[[#This Row],[likelihood value]]=AV$13,Input_table[[#This Row],[ID2]]&amp;"-",""),"")</f>
        <v/>
      </c>
      <c r="AW115" s="37" t="str">
        <f>IF(Input_table[[#This Row],[Impact value]]=AW$14,IF(Input_table[[#This Row],[likelihood value]]=AW$13,Input_table[[#This Row],[ID2]]&amp;"-",""),"")</f>
        <v/>
      </c>
      <c r="AX115" s="37" t="str">
        <f>IF(Input_table[[#This Row],[Impact value]]=AX$14,IF(Input_table[[#This Row],[likelihood value]]=AX$13,Input_table[[#This Row],[ID2]]&amp;"-",""),"")</f>
        <v/>
      </c>
      <c r="AY115" s="37" t="str">
        <f>IF(Input_table[[#This Row],[Impact value]]=AY$14,IF(Input_table[[#This Row],[likelihood value]]=AY$13,Input_table[[#This Row],[ID2]]&amp;"-",""),"")</f>
        <v/>
      </c>
      <c r="AZ115" s="37" t="str">
        <f>IF(Input_table[[#This Row],[Impact value]]=AZ$14,IF(Input_table[[#This Row],[likelihood value]]=AZ$13,Input_table[[#This Row],[ID2]]&amp;"-",""),"")</f>
        <v/>
      </c>
      <c r="BA115" s="37" t="str">
        <f>IF(Input_table[[#This Row],[Impact value]]=BA$14,IF(Input_table[[#This Row],[likelihood value]]=BA$13,Input_table[[#This Row],[ID2]]&amp;"-",""),"")</f>
        <v/>
      </c>
      <c r="BB115" s="37" t="str">
        <f>IF(Input_table[[#This Row],[Impact value]]=BB$14,IF(Input_table[[#This Row],[likelihood value]]=BB$13,Input_table[[#This Row],[ID2]]&amp;"-",""),"")</f>
        <v/>
      </c>
      <c r="BC115" s="37" t="str">
        <f>IF(Input_table[[#This Row],[Impact value]]=BC$14,IF(Input_table[[#This Row],[likelihood value]]=BC$13,Input_table[[#This Row],[ID2]]&amp;"-",""),"")</f>
        <v/>
      </c>
      <c r="BD115" s="37" t="str">
        <f>IF(Input_table[[#This Row],[Impact value]]=BD$14,IF(Input_table[[#This Row],[likelihood value]]=BD$13,Input_table[[#This Row],[ID2]]&amp;"-",""),"")</f>
        <v/>
      </c>
      <c r="BE115" s="37">
        <f>ROW(Input_table[[#This Row],[hazard]])-15</f>
        <v>100</v>
      </c>
      <c r="BF115" s="37"/>
    </row>
  </sheetData>
  <sheetProtection algorithmName="SHA-512" hashValue="VK6SWsToaU4jYjmrc96qmMe9a3+x4ZpvzXKk5L3PKR3WeEec+ZSQiwEY5X2hGJk/CwPyLKQw6qTZYF0CbnVcjA==" saltValue="PRPVMxFl6poPqImQ/qMwVw==" spinCount="100000" sheet="1" formatCells="0" insertRows="0" deleteRows="0"/>
  <mergeCells count="18">
    <mergeCell ref="W12:W14"/>
    <mergeCell ref="Y12:Y14"/>
    <mergeCell ref="T12:V12"/>
    <mergeCell ref="T13:T14"/>
    <mergeCell ref="V13:V14"/>
    <mergeCell ref="X12:X14"/>
    <mergeCell ref="U13:U14"/>
    <mergeCell ref="A10:B10"/>
    <mergeCell ref="F13:F14"/>
    <mergeCell ref="F12:S12"/>
    <mergeCell ref="G13:R13"/>
    <mergeCell ref="S13:S14"/>
    <mergeCell ref="A12:A14"/>
    <mergeCell ref="B12:E12"/>
    <mergeCell ref="B13:B14"/>
    <mergeCell ref="C13:C14"/>
    <mergeCell ref="D13:D14"/>
    <mergeCell ref="E13:E14"/>
  </mergeCells>
  <conditionalFormatting sqref="S16:S19 V17:V19 W16:W22 S29:S30 V29:W30 S37:S115 V37:W115 W24:W28 Y37:Y115 Y24:Y30 Y16:Y22">
    <cfRule type="expression" dxfId="246" priority="147">
      <formula>S16=S$2</formula>
    </cfRule>
    <cfRule type="expression" dxfId="245" priority="148">
      <formula>S16=S$3</formula>
    </cfRule>
    <cfRule type="expression" dxfId="244" priority="149">
      <formula>S16=S$4</formula>
    </cfRule>
    <cfRule type="expression" dxfId="243" priority="150">
      <formula>S16=S$5</formula>
    </cfRule>
    <cfRule type="expression" dxfId="242" priority="151">
      <formula>S16=S$6</formula>
    </cfRule>
  </conditionalFormatting>
  <conditionalFormatting sqref="T16:T19 T29:T30 T37:T115">
    <cfRule type="expression" dxfId="241" priority="132">
      <formula>T16=T$2</formula>
    </cfRule>
    <cfRule type="expression" dxfId="240" priority="133">
      <formula>T16=T$3</formula>
    </cfRule>
    <cfRule type="expression" dxfId="239" priority="134">
      <formula>T16=T$4</formula>
    </cfRule>
    <cfRule type="expression" dxfId="238" priority="135">
      <formula>T16=T$5</formula>
    </cfRule>
    <cfRule type="expression" dxfId="237" priority="136">
      <formula>T16=T$6</formula>
    </cfRule>
  </conditionalFormatting>
  <conditionalFormatting sqref="U16:U19 U29:U30 U37:U115">
    <cfRule type="expression" dxfId="236" priority="122">
      <formula>U16=U$2</formula>
    </cfRule>
    <cfRule type="expression" dxfId="235" priority="123">
      <formula>U16=U$3</formula>
    </cfRule>
    <cfRule type="expression" dxfId="234" priority="124">
      <formula>U16=U$4</formula>
    </cfRule>
    <cfRule type="expression" dxfId="233" priority="125">
      <formula>U16=U$5</formula>
    </cfRule>
    <cfRule type="expression" dxfId="232" priority="126">
      <formula>U16=U$6</formula>
    </cfRule>
  </conditionalFormatting>
  <conditionalFormatting sqref="V16">
    <cfRule type="expression" dxfId="231" priority="112">
      <formula>V16=V$2</formula>
    </cfRule>
    <cfRule type="expression" dxfId="230" priority="113">
      <formula>V16=V$3</formula>
    </cfRule>
    <cfRule type="expression" dxfId="229" priority="114">
      <formula>V16=V$4</formula>
    </cfRule>
    <cfRule type="expression" dxfId="228" priority="115">
      <formula>V16=V$5</formula>
    </cfRule>
    <cfRule type="expression" dxfId="227" priority="116">
      <formula>V16=V$6</formula>
    </cfRule>
  </conditionalFormatting>
  <conditionalFormatting sqref="V20">
    <cfRule type="expression" dxfId="226" priority="102">
      <formula>V20=V$2</formula>
    </cfRule>
    <cfRule type="expression" dxfId="225" priority="103">
      <formula>V20=V$3</formula>
    </cfRule>
    <cfRule type="expression" dxfId="224" priority="104">
      <formula>V20=V$4</formula>
    </cfRule>
    <cfRule type="expression" dxfId="223" priority="105">
      <formula>V20=V$5</formula>
    </cfRule>
    <cfRule type="expression" dxfId="222" priority="106">
      <formula>V20=V$6</formula>
    </cfRule>
  </conditionalFormatting>
  <conditionalFormatting sqref="T20">
    <cfRule type="expression" dxfId="221" priority="97">
      <formula>T20=T$2</formula>
    </cfRule>
    <cfRule type="expression" dxfId="220" priority="98">
      <formula>T20=T$3</formula>
    </cfRule>
    <cfRule type="expression" dxfId="219" priority="99">
      <formula>T20=T$4</formula>
    </cfRule>
    <cfRule type="expression" dxfId="218" priority="100">
      <formula>T20=T$5</formula>
    </cfRule>
    <cfRule type="expression" dxfId="217" priority="101">
      <formula>T20=T$6</formula>
    </cfRule>
  </conditionalFormatting>
  <conditionalFormatting sqref="U20">
    <cfRule type="expression" dxfId="216" priority="92">
      <formula>U20=U$2</formula>
    </cfRule>
    <cfRule type="expression" dxfId="215" priority="93">
      <formula>U20=U$3</formula>
    </cfRule>
    <cfRule type="expression" dxfId="214" priority="94">
      <formula>U20=U$4</formula>
    </cfRule>
    <cfRule type="expression" dxfId="213" priority="95">
      <formula>U20=U$5</formula>
    </cfRule>
    <cfRule type="expression" dxfId="212" priority="96">
      <formula>U20=U$6</formula>
    </cfRule>
  </conditionalFormatting>
  <conditionalFormatting sqref="S31:S36 V31:W36 Y31:Y36">
    <cfRule type="expression" dxfId="211" priority="57">
      <formula>S31=S$2</formula>
    </cfRule>
    <cfRule type="expression" dxfId="210" priority="58">
      <formula>S31=S$3</formula>
    </cfRule>
    <cfRule type="expression" dxfId="209" priority="59">
      <formula>S31=S$4</formula>
    </cfRule>
    <cfRule type="expression" dxfId="208" priority="60">
      <formula>S31=S$5</formula>
    </cfRule>
    <cfRule type="expression" dxfId="207" priority="61">
      <formula>S31=S$6</formula>
    </cfRule>
  </conditionalFormatting>
  <conditionalFormatting sqref="T31:T36">
    <cfRule type="expression" dxfId="206" priority="52">
      <formula>T31=T$2</formula>
    </cfRule>
    <cfRule type="expression" dxfId="205" priority="53">
      <formula>T31=T$3</formula>
    </cfRule>
    <cfRule type="expression" dxfId="204" priority="54">
      <formula>T31=T$4</formula>
    </cfRule>
    <cfRule type="expression" dxfId="203" priority="55">
      <formula>T31=T$5</formula>
    </cfRule>
    <cfRule type="expression" dxfId="202" priority="56">
      <formula>T31=T$6</formula>
    </cfRule>
  </conditionalFormatting>
  <conditionalFormatting sqref="U31:U36">
    <cfRule type="expression" dxfId="201" priority="47">
      <formula>U31=U$2</formula>
    </cfRule>
    <cfRule type="expression" dxfId="200" priority="48">
      <formula>U31=U$3</formula>
    </cfRule>
    <cfRule type="expression" dxfId="199" priority="49">
      <formula>U31=U$4</formula>
    </cfRule>
    <cfRule type="expression" dxfId="198" priority="50">
      <formula>U31=U$5</formula>
    </cfRule>
    <cfRule type="expression" dxfId="197" priority="51">
      <formula>U31=U$6</formula>
    </cfRule>
  </conditionalFormatting>
  <conditionalFormatting sqref="W23 Y23">
    <cfRule type="expression" dxfId="196" priority="42">
      <formula>W23=W$2</formula>
    </cfRule>
    <cfRule type="expression" dxfId="195" priority="43">
      <formula>W23=W$3</formula>
    </cfRule>
    <cfRule type="expression" dxfId="194" priority="44">
      <formula>W23=W$4</formula>
    </cfRule>
    <cfRule type="expression" dxfId="193" priority="45">
      <formula>W23=W$5</formula>
    </cfRule>
    <cfRule type="expression" dxfId="192" priority="46">
      <formula>W23=W$6</formula>
    </cfRule>
  </conditionalFormatting>
  <conditionalFormatting sqref="T21:T28">
    <cfRule type="expression" dxfId="191" priority="17">
      <formula>T21=T$2</formula>
    </cfRule>
    <cfRule type="expression" dxfId="190" priority="18">
      <formula>T21=T$3</formula>
    </cfRule>
    <cfRule type="expression" dxfId="189" priority="19">
      <formula>T21=T$4</formula>
    </cfRule>
    <cfRule type="expression" dxfId="188" priority="20">
      <formula>T21=T$5</formula>
    </cfRule>
    <cfRule type="expression" dxfId="187" priority="21">
      <formula>T21=T$6</formula>
    </cfRule>
  </conditionalFormatting>
  <conditionalFormatting sqref="U21:U28">
    <cfRule type="expression" dxfId="186" priority="12">
      <formula>U21=U$2</formula>
    </cfRule>
    <cfRule type="expression" dxfId="185" priority="13">
      <formula>U21=U$3</formula>
    </cfRule>
    <cfRule type="expression" dxfId="184" priority="14">
      <formula>U21=U$4</formula>
    </cfRule>
    <cfRule type="expression" dxfId="183" priority="15">
      <formula>U21=U$5</formula>
    </cfRule>
    <cfRule type="expression" dxfId="182" priority="16">
      <formula>U21=U$6</formula>
    </cfRule>
  </conditionalFormatting>
  <conditionalFormatting sqref="S20">
    <cfRule type="expression" dxfId="181" priority="27">
      <formula>S20=S$2</formula>
    </cfRule>
    <cfRule type="expression" dxfId="180" priority="28">
      <formula>S20=S$3</formula>
    </cfRule>
    <cfRule type="expression" dxfId="179" priority="29">
      <formula>S20=S$4</formula>
    </cfRule>
    <cfRule type="expression" dxfId="178" priority="30">
      <formula>S20=S$5</formula>
    </cfRule>
    <cfRule type="expression" dxfId="177" priority="31">
      <formula>S20=S$6</formula>
    </cfRule>
  </conditionalFormatting>
  <conditionalFormatting sqref="V21:V28">
    <cfRule type="expression" dxfId="176" priority="22">
      <formula>V21=V$2</formula>
    </cfRule>
    <cfRule type="expression" dxfId="175" priority="23">
      <formula>V21=V$3</formula>
    </cfRule>
    <cfRule type="expression" dxfId="174" priority="24">
      <formula>V21=V$4</formula>
    </cfRule>
    <cfRule type="expression" dxfId="173" priority="25">
      <formula>V21=V$5</formula>
    </cfRule>
    <cfRule type="expression" dxfId="172" priority="26">
      <formula>V21=V$6</formula>
    </cfRule>
  </conditionalFormatting>
  <conditionalFormatting sqref="S21:S28">
    <cfRule type="expression" dxfId="171" priority="7">
      <formula>S21=S$2</formula>
    </cfRule>
    <cfRule type="expression" dxfId="170" priority="8">
      <formula>S21=S$3</formula>
    </cfRule>
    <cfRule type="expression" dxfId="169" priority="9">
      <formula>S21=S$4</formula>
    </cfRule>
    <cfRule type="expression" dxfId="168" priority="10">
      <formula>S21=S$5</formula>
    </cfRule>
    <cfRule type="expression" dxfId="167" priority="11">
      <formula>S21=S$6</formula>
    </cfRule>
  </conditionalFormatting>
  <conditionalFormatting sqref="X16">
    <cfRule type="expression" dxfId="166" priority="4">
      <formula>$X16=$X$4</formula>
    </cfRule>
    <cfRule type="expression" dxfId="165" priority="5">
      <formula>$X16=$X$3</formula>
    </cfRule>
    <cfRule type="expression" dxfId="164" priority="6">
      <formula>$X16=$X$2</formula>
    </cfRule>
  </conditionalFormatting>
  <conditionalFormatting sqref="X17:X115">
    <cfRule type="expression" dxfId="163" priority="1">
      <formula>$X17=$X$4</formula>
    </cfRule>
    <cfRule type="expression" dxfId="162" priority="2">
      <formula>$X17=$X$3</formula>
    </cfRule>
    <cfRule type="expression" dxfId="161" priority="3">
      <formula>$X17=$X$2</formula>
    </cfRule>
  </conditionalFormatting>
  <dataValidations count="6">
    <dataValidation type="list" allowBlank="1" showInputMessage="1" showErrorMessage="1" sqref="F16:F115">
      <formula1>$F$2:$F$6</formula1>
    </dataValidation>
    <dataValidation type="list" allowBlank="1" showInputMessage="1" showErrorMessage="1" sqref="S16:S115">
      <formula1>$S$2:$S$6</formula1>
    </dataValidation>
    <dataValidation type="list" allowBlank="1" showInputMessage="1" showErrorMessage="1" sqref="T16:T115">
      <formula1>$T$2:$T$6</formula1>
    </dataValidation>
    <dataValidation type="list" allowBlank="1" showInputMessage="1" showErrorMessage="1" sqref="U17:U115">
      <formula1>$U$2:$U$6</formula1>
    </dataValidation>
    <dataValidation type="list" allowBlank="1" showInputMessage="1" showErrorMessage="1" sqref="V17:V115">
      <formula1>$V$2:$V$6</formula1>
    </dataValidation>
    <dataValidation type="list" allowBlank="1" showInputMessage="1" showErrorMessage="1" sqref="X16:X115">
      <formula1>$X$2:$X$4</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opLeftCell="A11" workbookViewId="0">
      <selection activeCell="B15" sqref="B15"/>
    </sheetView>
  </sheetViews>
  <sheetFormatPr defaultRowHeight="13.5" x14ac:dyDescent="0.45"/>
  <cols>
    <col min="1" max="1" width="3.46484375" style="185" customWidth="1"/>
    <col min="2" max="3" width="21.06640625" style="185" customWidth="1"/>
    <col min="4" max="4" width="30.33203125" style="185" customWidth="1"/>
    <col min="5" max="5" width="10.73046875" style="185" bestFit="1" customWidth="1"/>
    <col min="6" max="6" width="30.33203125" style="185" customWidth="1"/>
    <col min="7" max="7" width="15.06640625" style="185" bestFit="1" customWidth="1"/>
    <col min="8" max="8" width="9.06640625" style="185" hidden="1" customWidth="1"/>
    <col min="9" max="9" width="9.06640625" style="185" customWidth="1"/>
    <col min="10" max="16384" width="9.06640625" style="185"/>
  </cols>
  <sheetData>
    <row r="1" spans="1:8" hidden="1" x14ac:dyDescent="0.45">
      <c r="E1" s="185" t="str">
        <f>Help!B144</f>
        <v>Very high</v>
      </c>
      <c r="G1" s="185" t="str">
        <f>Help!B160</f>
        <v>Very high</v>
      </c>
    </row>
    <row r="2" spans="1:8" hidden="1" x14ac:dyDescent="0.45">
      <c r="E2" s="185" t="str">
        <f>Help!B145</f>
        <v>High</v>
      </c>
      <c r="G2" s="185" t="str">
        <f>Help!B161</f>
        <v>High</v>
      </c>
    </row>
    <row r="3" spans="1:8" hidden="1" x14ac:dyDescent="0.45">
      <c r="E3" s="185" t="str">
        <f>Help!B146</f>
        <v>Partial</v>
      </c>
      <c r="G3" s="185" t="str">
        <f>Help!B162</f>
        <v>Partial</v>
      </c>
    </row>
    <row r="4" spans="1:8" hidden="1" x14ac:dyDescent="0.45">
      <c r="E4" s="185" t="str">
        <f>Help!B147</f>
        <v>Low</v>
      </c>
      <c r="G4" s="185" t="str">
        <f>Help!B163</f>
        <v>Low</v>
      </c>
    </row>
    <row r="5" spans="1:8" hidden="1" x14ac:dyDescent="0.45">
      <c r="E5" s="185" t="str">
        <f>Help!B148</f>
        <v>Very low</v>
      </c>
      <c r="G5" s="185" t="str">
        <f>Help!B164</f>
        <v>Very low</v>
      </c>
    </row>
    <row r="6" spans="1:8" hidden="1" x14ac:dyDescent="0.45"/>
    <row r="7" spans="1:8" hidden="1" x14ac:dyDescent="0.45"/>
    <row r="8" spans="1:8" hidden="1" x14ac:dyDescent="0.45"/>
    <row r="9" spans="1:8" hidden="1" x14ac:dyDescent="0.45"/>
    <row r="10" spans="1:8" hidden="1" x14ac:dyDescent="0.45"/>
    <row r="11" spans="1:8" ht="20.25" customHeight="1" x14ac:dyDescent="0.45">
      <c r="A11" s="276" t="s">
        <v>220</v>
      </c>
      <c r="B11" s="276"/>
      <c r="C11" s="276"/>
      <c r="D11" s="276"/>
      <c r="E11" s="276"/>
      <c r="F11" s="276"/>
      <c r="G11" s="276"/>
    </row>
    <row r="12" spans="1:8" ht="16.5" customHeight="1" thickBot="1" x14ac:dyDescent="0.5">
      <c r="A12" s="277" t="s">
        <v>225</v>
      </c>
      <c r="B12" s="277"/>
      <c r="C12" s="277"/>
      <c r="D12" s="277"/>
      <c r="E12" s="277"/>
      <c r="F12" s="277"/>
      <c r="G12" s="277"/>
    </row>
    <row r="13" spans="1:8" x14ac:dyDescent="0.45">
      <c r="A13" s="189" t="s">
        <v>105</v>
      </c>
      <c r="B13" s="190" t="s">
        <v>218</v>
      </c>
      <c r="C13" s="191" t="s">
        <v>9</v>
      </c>
      <c r="D13" s="274" t="s">
        <v>221</v>
      </c>
      <c r="E13" s="275"/>
      <c r="F13" s="274" t="s">
        <v>219</v>
      </c>
      <c r="G13" s="275"/>
    </row>
    <row r="14" spans="1:8" hidden="1" x14ac:dyDescent="0.45">
      <c r="A14" s="192" t="s">
        <v>105</v>
      </c>
      <c r="B14" s="187" t="s">
        <v>218</v>
      </c>
      <c r="C14" s="193" t="s">
        <v>9</v>
      </c>
      <c r="D14" s="192" t="s">
        <v>222</v>
      </c>
      <c r="E14" s="193" t="s">
        <v>223</v>
      </c>
      <c r="F14" s="192" t="s">
        <v>219</v>
      </c>
      <c r="G14" s="193" t="s">
        <v>224</v>
      </c>
      <c r="H14" s="203" t="s">
        <v>101</v>
      </c>
    </row>
    <row r="15" spans="1:8" x14ac:dyDescent="0.45">
      <c r="A15" s="194">
        <f>Table3[[#This Row],[ID2]]</f>
        <v>1</v>
      </c>
      <c r="B15" s="188" t="str">
        <f>IF(VLOOKUP(Table3[[#This Row],['#]],Input_table[#All],2)="","",VLOOKUP(Table3[[#This Row],['#]],Input_table[#All],2))</f>
        <v/>
      </c>
      <c r="C15" s="195" t="str">
        <f>IF(VLOOKUP(Table3[[#This Row],['#]],Input_table[#All],3)="","",VLOOKUP(Table3[[#This Row],['#]],Input_table[#All],3))</f>
        <v/>
      </c>
      <c r="D15" s="199"/>
      <c r="E15" s="200"/>
      <c r="F15" s="199"/>
      <c r="G15" s="200"/>
      <c r="H15" s="204">
        <f>ROW(Table3[[#This Row],[Hazard]])-14</f>
        <v>1</v>
      </c>
    </row>
    <row r="16" spans="1:8" x14ac:dyDescent="0.45">
      <c r="A16" s="194">
        <f>Table3[[#This Row],[ID2]]</f>
        <v>2</v>
      </c>
      <c r="B16" s="188" t="str">
        <f>IF(VLOOKUP(Table3[[#This Row],['#]],Input_table[#All],2)="","",VLOOKUP(Table3[[#This Row],['#]],Input_table[#All],2))</f>
        <v/>
      </c>
      <c r="C16" s="195" t="str">
        <f>IF(VLOOKUP(Table3[[#This Row],['#]],Input_table[#All],3)="","",VLOOKUP(Table3[[#This Row],['#]],Input_table[#All],3))</f>
        <v/>
      </c>
      <c r="D16" s="199"/>
      <c r="E16" s="200"/>
      <c r="F16" s="199"/>
      <c r="G16" s="200"/>
      <c r="H16" s="204">
        <f>ROW(Table3[[#This Row],[Hazard]])-14</f>
        <v>2</v>
      </c>
    </row>
    <row r="17" spans="1:8" x14ac:dyDescent="0.45">
      <c r="A17" s="194">
        <f>Table3[[#This Row],[ID2]]</f>
        <v>3</v>
      </c>
      <c r="B17" s="188" t="str">
        <f>IF(VLOOKUP(Table3[[#This Row],['#]],Input_table[#All],2)="","",VLOOKUP(Table3[[#This Row],['#]],Input_table[#All],2))</f>
        <v/>
      </c>
      <c r="C17" s="195" t="str">
        <f>IF(VLOOKUP(Table3[[#This Row],['#]],Input_table[#All],3)="","",VLOOKUP(Table3[[#This Row],['#]],Input_table[#All],3))</f>
        <v/>
      </c>
      <c r="D17" s="199"/>
      <c r="E17" s="200"/>
      <c r="F17" s="199"/>
      <c r="G17" s="200"/>
      <c r="H17" s="204">
        <f>ROW(Table3[[#This Row],[Hazard]])-14</f>
        <v>3</v>
      </c>
    </row>
    <row r="18" spans="1:8" x14ac:dyDescent="0.45">
      <c r="A18" s="194">
        <f>Table3[[#This Row],[ID2]]</f>
        <v>4</v>
      </c>
      <c r="B18" s="188" t="str">
        <f>IF(VLOOKUP(Table3[[#This Row],['#]],Input_table[#All],2)="","",VLOOKUP(Table3[[#This Row],['#]],Input_table[#All],2))</f>
        <v/>
      </c>
      <c r="C18" s="195" t="str">
        <f>IF(VLOOKUP(Table3[[#This Row],['#]],Input_table[#All],3)="","",VLOOKUP(Table3[[#This Row],['#]],Input_table[#All],3))</f>
        <v/>
      </c>
      <c r="D18" s="199"/>
      <c r="E18" s="200"/>
      <c r="F18" s="199"/>
      <c r="G18" s="200"/>
      <c r="H18" s="204">
        <f>ROW(Table3[[#This Row],[Hazard]])-14</f>
        <v>4</v>
      </c>
    </row>
    <row r="19" spans="1:8" x14ac:dyDescent="0.45">
      <c r="A19" s="194">
        <f>Table3[[#This Row],[ID2]]</f>
        <v>5</v>
      </c>
      <c r="B19" s="188" t="str">
        <f>IF(VLOOKUP(Table3[[#This Row],['#]],Input_table[#All],2)="","",VLOOKUP(Table3[[#This Row],['#]],Input_table[#All],2))</f>
        <v/>
      </c>
      <c r="C19" s="195" t="str">
        <f>IF(VLOOKUP(Table3[[#This Row],['#]],Input_table[#All],3)="","",VLOOKUP(Table3[[#This Row],['#]],Input_table[#All],3))</f>
        <v/>
      </c>
      <c r="D19" s="199"/>
      <c r="E19" s="200"/>
      <c r="F19" s="199"/>
      <c r="G19" s="200"/>
      <c r="H19" s="204">
        <f>ROW(Table3[[#This Row],[Hazard]])-14</f>
        <v>5</v>
      </c>
    </row>
    <row r="20" spans="1:8" x14ac:dyDescent="0.45">
      <c r="A20" s="194">
        <f>Table3[[#This Row],[ID2]]</f>
        <v>6</v>
      </c>
      <c r="B20" s="188" t="str">
        <f>IF(VLOOKUP(Table3[[#This Row],['#]],Input_table[#All],2)="","",VLOOKUP(Table3[[#This Row],['#]],Input_table[#All],2))</f>
        <v/>
      </c>
      <c r="C20" s="195" t="str">
        <f>IF(VLOOKUP(Table3[[#This Row],['#]],Input_table[#All],3)="","",VLOOKUP(Table3[[#This Row],['#]],Input_table[#All],3))</f>
        <v/>
      </c>
      <c r="D20" s="199"/>
      <c r="E20" s="200"/>
      <c r="F20" s="199"/>
      <c r="G20" s="200"/>
      <c r="H20" s="204">
        <f>ROW(Table3[[#This Row],[Hazard]])-14</f>
        <v>6</v>
      </c>
    </row>
    <row r="21" spans="1:8" x14ac:dyDescent="0.45">
      <c r="A21" s="194">
        <f>Table3[[#This Row],[ID2]]</f>
        <v>7</v>
      </c>
      <c r="B21" s="188" t="str">
        <f>IF(VLOOKUP(Table3[[#This Row],['#]],Input_table[#All],2)="","",VLOOKUP(Table3[[#This Row],['#]],Input_table[#All],2))</f>
        <v/>
      </c>
      <c r="C21" s="195" t="str">
        <f>IF(VLOOKUP(Table3[[#This Row],['#]],Input_table[#All],3)="","",VLOOKUP(Table3[[#This Row],['#]],Input_table[#All],3))</f>
        <v/>
      </c>
      <c r="D21" s="199"/>
      <c r="E21" s="200"/>
      <c r="F21" s="199"/>
      <c r="G21" s="200"/>
      <c r="H21" s="204">
        <f>ROW(Table3[[#This Row],[Hazard]])-14</f>
        <v>7</v>
      </c>
    </row>
    <row r="22" spans="1:8" x14ac:dyDescent="0.45">
      <c r="A22" s="194">
        <f>Table3[[#This Row],[ID2]]</f>
        <v>8</v>
      </c>
      <c r="B22" s="188" t="str">
        <f>IF(VLOOKUP(Table3[[#This Row],['#]],Input_table[#All],2)="","",VLOOKUP(Table3[[#This Row],['#]],Input_table[#All],2))</f>
        <v/>
      </c>
      <c r="C22" s="195" t="str">
        <f>IF(VLOOKUP(Table3[[#This Row],['#]],Input_table[#All],3)="","",VLOOKUP(Table3[[#This Row],['#]],Input_table[#All],3))</f>
        <v/>
      </c>
      <c r="D22" s="199"/>
      <c r="E22" s="200"/>
      <c r="F22" s="199"/>
      <c r="G22" s="200"/>
      <c r="H22" s="204">
        <f>ROW(Table3[[#This Row],[Hazard]])-14</f>
        <v>8</v>
      </c>
    </row>
    <row r="23" spans="1:8" x14ac:dyDescent="0.45">
      <c r="A23" s="194">
        <f>Table3[[#This Row],[ID2]]</f>
        <v>9</v>
      </c>
      <c r="B23" s="188" t="str">
        <f>IF(VLOOKUP(Table3[[#This Row],['#]],Input_table[#All],2)="","",VLOOKUP(Table3[[#This Row],['#]],Input_table[#All],2))</f>
        <v/>
      </c>
      <c r="C23" s="195" t="str">
        <f>IF(VLOOKUP(Table3[[#This Row],['#]],Input_table[#All],3)="","",VLOOKUP(Table3[[#This Row],['#]],Input_table[#All],3))</f>
        <v/>
      </c>
      <c r="D23" s="199"/>
      <c r="E23" s="200"/>
      <c r="F23" s="199"/>
      <c r="G23" s="200"/>
      <c r="H23" s="204">
        <f>ROW(Table3[[#This Row],[Hazard]])-14</f>
        <v>9</v>
      </c>
    </row>
    <row r="24" spans="1:8" x14ac:dyDescent="0.45">
      <c r="A24" s="194">
        <f>Table3[[#This Row],[ID2]]</f>
        <v>10</v>
      </c>
      <c r="B24" s="188" t="str">
        <f>IF(VLOOKUP(Table3[[#This Row],['#]],Input_table[#All],2)="","",VLOOKUP(Table3[[#This Row],['#]],Input_table[#All],2))</f>
        <v/>
      </c>
      <c r="C24" s="195" t="str">
        <f>IF(VLOOKUP(Table3[[#This Row],['#]],Input_table[#All],3)="","",VLOOKUP(Table3[[#This Row],['#]],Input_table[#All],3))</f>
        <v/>
      </c>
      <c r="D24" s="199"/>
      <c r="E24" s="200"/>
      <c r="F24" s="199"/>
      <c r="G24" s="200"/>
      <c r="H24" s="204">
        <f>ROW(Table3[[#This Row],[Hazard]])-14</f>
        <v>10</v>
      </c>
    </row>
    <row r="25" spans="1:8" x14ac:dyDescent="0.45">
      <c r="A25" s="194">
        <f>Table3[[#This Row],[ID2]]</f>
        <v>11</v>
      </c>
      <c r="B25" s="188" t="str">
        <f>IF(VLOOKUP(Table3[[#This Row],['#]],Input_table[#All],2)="","",VLOOKUP(Table3[[#This Row],['#]],Input_table[#All],2))</f>
        <v/>
      </c>
      <c r="C25" s="195" t="str">
        <f>IF(VLOOKUP(Table3[[#This Row],['#]],Input_table[#All],3)="","",VLOOKUP(Table3[[#This Row],['#]],Input_table[#All],3))</f>
        <v/>
      </c>
      <c r="D25" s="199"/>
      <c r="E25" s="200"/>
      <c r="F25" s="199"/>
      <c r="G25" s="200"/>
      <c r="H25" s="204">
        <f>ROW(Table3[[#This Row],[Hazard]])-14</f>
        <v>11</v>
      </c>
    </row>
    <row r="26" spans="1:8" x14ac:dyDescent="0.45">
      <c r="A26" s="194">
        <f>Table3[[#This Row],[ID2]]</f>
        <v>12</v>
      </c>
      <c r="B26" s="188" t="str">
        <f>IF(VLOOKUP(Table3[[#This Row],['#]],Input_table[#All],2)="","",VLOOKUP(Table3[[#This Row],['#]],Input_table[#All],2))</f>
        <v/>
      </c>
      <c r="C26" s="195" t="str">
        <f>IF(VLOOKUP(Table3[[#This Row],['#]],Input_table[#All],3)="","",VLOOKUP(Table3[[#This Row],['#]],Input_table[#All],3))</f>
        <v/>
      </c>
      <c r="D26" s="199"/>
      <c r="E26" s="200"/>
      <c r="F26" s="199"/>
      <c r="G26" s="200"/>
      <c r="H26" s="204">
        <f>ROW(Table3[[#This Row],[Hazard]])-14</f>
        <v>12</v>
      </c>
    </row>
    <row r="27" spans="1:8" x14ac:dyDescent="0.45">
      <c r="A27" s="194">
        <f>Table3[[#This Row],[ID2]]</f>
        <v>13</v>
      </c>
      <c r="B27" s="188" t="str">
        <f>IF(VLOOKUP(Table3[[#This Row],['#]],Input_table[#All],2)="","",VLOOKUP(Table3[[#This Row],['#]],Input_table[#All],2))</f>
        <v/>
      </c>
      <c r="C27" s="195" t="str">
        <f>IF(VLOOKUP(Table3[[#This Row],['#]],Input_table[#All],3)="","",VLOOKUP(Table3[[#This Row],['#]],Input_table[#All],3))</f>
        <v/>
      </c>
      <c r="D27" s="199"/>
      <c r="E27" s="200"/>
      <c r="F27" s="199"/>
      <c r="G27" s="200"/>
      <c r="H27" s="204">
        <f>ROW(Table3[[#This Row],[Hazard]])-14</f>
        <v>13</v>
      </c>
    </row>
    <row r="28" spans="1:8" x14ac:dyDescent="0.45">
      <c r="A28" s="194">
        <f>Table3[[#This Row],[ID2]]</f>
        <v>14</v>
      </c>
      <c r="B28" s="188" t="str">
        <f>IF(VLOOKUP(Table3[[#This Row],['#]],Input_table[#All],2)="","",VLOOKUP(Table3[[#This Row],['#]],Input_table[#All],2))</f>
        <v/>
      </c>
      <c r="C28" s="195" t="str">
        <f>IF(VLOOKUP(Table3[[#This Row],['#]],Input_table[#All],3)="","",VLOOKUP(Table3[[#This Row],['#]],Input_table[#All],3))</f>
        <v/>
      </c>
      <c r="D28" s="199"/>
      <c r="E28" s="200"/>
      <c r="F28" s="199"/>
      <c r="G28" s="200"/>
      <c r="H28" s="204">
        <f>ROW(Table3[[#This Row],[Hazard]])-14</f>
        <v>14</v>
      </c>
    </row>
    <row r="29" spans="1:8" x14ac:dyDescent="0.45">
      <c r="A29" s="194">
        <f>Table3[[#This Row],[ID2]]</f>
        <v>15</v>
      </c>
      <c r="B29" s="188" t="str">
        <f>IF(VLOOKUP(Table3[[#This Row],['#]],Input_table[#All],2)="","",VLOOKUP(Table3[[#This Row],['#]],Input_table[#All],2))</f>
        <v/>
      </c>
      <c r="C29" s="195" t="str">
        <f>IF(VLOOKUP(Table3[[#This Row],['#]],Input_table[#All],3)="","",VLOOKUP(Table3[[#This Row],['#]],Input_table[#All],3))</f>
        <v/>
      </c>
      <c r="D29" s="199"/>
      <c r="E29" s="200"/>
      <c r="F29" s="199"/>
      <c r="G29" s="200"/>
      <c r="H29" s="204">
        <f>ROW(Table3[[#This Row],[Hazard]])-14</f>
        <v>15</v>
      </c>
    </row>
    <row r="30" spans="1:8" x14ac:dyDescent="0.45">
      <c r="A30" s="194">
        <f>Table3[[#This Row],[ID2]]</f>
        <v>16</v>
      </c>
      <c r="B30" s="188" t="str">
        <f>IF(VLOOKUP(Table3[[#This Row],['#]],Input_table[#All],2)="","",VLOOKUP(Table3[[#This Row],['#]],Input_table[#All],2))</f>
        <v/>
      </c>
      <c r="C30" s="195" t="str">
        <f>IF(VLOOKUP(Table3[[#This Row],['#]],Input_table[#All],3)="","",VLOOKUP(Table3[[#This Row],['#]],Input_table[#All],3))</f>
        <v/>
      </c>
      <c r="D30" s="199"/>
      <c r="E30" s="200"/>
      <c r="F30" s="199"/>
      <c r="G30" s="200"/>
      <c r="H30" s="204">
        <f>ROW(Table3[[#This Row],[Hazard]])-14</f>
        <v>16</v>
      </c>
    </row>
    <row r="31" spans="1:8" x14ac:dyDescent="0.45">
      <c r="A31" s="194">
        <f>Table3[[#This Row],[ID2]]</f>
        <v>17</v>
      </c>
      <c r="B31" s="188" t="str">
        <f>IF(VLOOKUP(Table3[[#This Row],['#]],Input_table[#All],2)="","",VLOOKUP(Table3[[#This Row],['#]],Input_table[#All],2))</f>
        <v/>
      </c>
      <c r="C31" s="195" t="str">
        <f>IF(VLOOKUP(Table3[[#This Row],['#]],Input_table[#All],3)="","",VLOOKUP(Table3[[#This Row],['#]],Input_table[#All],3))</f>
        <v/>
      </c>
      <c r="D31" s="199"/>
      <c r="E31" s="200"/>
      <c r="F31" s="199"/>
      <c r="G31" s="200"/>
      <c r="H31" s="204">
        <f>ROW(Table3[[#This Row],[Hazard]])-14</f>
        <v>17</v>
      </c>
    </row>
    <row r="32" spans="1:8" x14ac:dyDescent="0.45">
      <c r="A32" s="194">
        <f>Table3[[#This Row],[ID2]]</f>
        <v>18</v>
      </c>
      <c r="B32" s="188" t="str">
        <f>IF(VLOOKUP(Table3[[#This Row],['#]],Input_table[#All],2)="","",VLOOKUP(Table3[[#This Row],['#]],Input_table[#All],2))</f>
        <v/>
      </c>
      <c r="C32" s="195" t="str">
        <f>IF(VLOOKUP(Table3[[#This Row],['#]],Input_table[#All],3)="","",VLOOKUP(Table3[[#This Row],['#]],Input_table[#All],3))</f>
        <v/>
      </c>
      <c r="D32" s="199"/>
      <c r="E32" s="200"/>
      <c r="F32" s="199"/>
      <c r="G32" s="200"/>
      <c r="H32" s="204">
        <f>ROW(Table3[[#This Row],[Hazard]])-14</f>
        <v>18</v>
      </c>
    </row>
    <row r="33" spans="1:8" x14ac:dyDescent="0.45">
      <c r="A33" s="194">
        <f>Table3[[#This Row],[ID2]]</f>
        <v>19</v>
      </c>
      <c r="B33" s="188" t="str">
        <f>IF(VLOOKUP(Table3[[#This Row],['#]],Input_table[#All],2)="","",VLOOKUP(Table3[[#This Row],['#]],Input_table[#All],2))</f>
        <v/>
      </c>
      <c r="C33" s="195" t="str">
        <f>IF(VLOOKUP(Table3[[#This Row],['#]],Input_table[#All],3)="","",VLOOKUP(Table3[[#This Row],['#]],Input_table[#All],3))</f>
        <v/>
      </c>
      <c r="D33" s="199"/>
      <c r="E33" s="200"/>
      <c r="F33" s="199"/>
      <c r="G33" s="200"/>
      <c r="H33" s="204">
        <f>ROW(Table3[[#This Row],[Hazard]])-14</f>
        <v>19</v>
      </c>
    </row>
    <row r="34" spans="1:8" x14ac:dyDescent="0.45">
      <c r="A34" s="194">
        <f>Table3[[#This Row],[ID2]]</f>
        <v>20</v>
      </c>
      <c r="B34" s="188" t="str">
        <f>IF(VLOOKUP(Table3[[#This Row],['#]],Input_table[#All],2)="","",VLOOKUP(Table3[[#This Row],['#]],Input_table[#All],2))</f>
        <v/>
      </c>
      <c r="C34" s="195" t="str">
        <f>IF(VLOOKUP(Table3[[#This Row],['#]],Input_table[#All],3)="","",VLOOKUP(Table3[[#This Row],['#]],Input_table[#All],3))</f>
        <v/>
      </c>
      <c r="D34" s="199"/>
      <c r="E34" s="200"/>
      <c r="F34" s="199"/>
      <c r="G34" s="200"/>
      <c r="H34" s="204">
        <f>ROW(Table3[[#This Row],[Hazard]])-14</f>
        <v>20</v>
      </c>
    </row>
    <row r="35" spans="1:8" x14ac:dyDescent="0.45">
      <c r="A35" s="194">
        <f>Table3[[#This Row],[ID2]]</f>
        <v>21</v>
      </c>
      <c r="B35" s="188" t="str">
        <f>IF(VLOOKUP(Table3[[#This Row],['#]],Input_table[#All],2)="","",VLOOKUP(Table3[[#This Row],['#]],Input_table[#All],2))</f>
        <v/>
      </c>
      <c r="C35" s="195" t="str">
        <f>IF(VLOOKUP(Table3[[#This Row],['#]],Input_table[#All],3)="","",VLOOKUP(Table3[[#This Row],['#]],Input_table[#All],3))</f>
        <v/>
      </c>
      <c r="D35" s="199"/>
      <c r="E35" s="200"/>
      <c r="F35" s="199"/>
      <c r="G35" s="200"/>
      <c r="H35" s="204">
        <f>ROW(Table3[[#This Row],[Hazard]])-14</f>
        <v>21</v>
      </c>
    </row>
    <row r="36" spans="1:8" x14ac:dyDescent="0.45">
      <c r="A36" s="194">
        <f>Table3[[#This Row],[ID2]]</f>
        <v>22</v>
      </c>
      <c r="B36" s="188" t="str">
        <f>IF(VLOOKUP(Table3[[#This Row],['#]],Input_table[#All],2)="","",VLOOKUP(Table3[[#This Row],['#]],Input_table[#All],2))</f>
        <v/>
      </c>
      <c r="C36" s="195" t="str">
        <f>IF(VLOOKUP(Table3[[#This Row],['#]],Input_table[#All],3)="","",VLOOKUP(Table3[[#This Row],['#]],Input_table[#All],3))</f>
        <v/>
      </c>
      <c r="D36" s="199"/>
      <c r="E36" s="200"/>
      <c r="F36" s="199"/>
      <c r="G36" s="200"/>
      <c r="H36" s="204">
        <f>ROW(Table3[[#This Row],[Hazard]])-14</f>
        <v>22</v>
      </c>
    </row>
    <row r="37" spans="1:8" x14ac:dyDescent="0.45">
      <c r="A37" s="194">
        <f>Table3[[#This Row],[ID2]]</f>
        <v>23</v>
      </c>
      <c r="B37" s="188" t="str">
        <f>IF(VLOOKUP(Table3[[#This Row],['#]],Input_table[#All],2)="","",VLOOKUP(Table3[[#This Row],['#]],Input_table[#All],2))</f>
        <v/>
      </c>
      <c r="C37" s="195" t="str">
        <f>IF(VLOOKUP(Table3[[#This Row],['#]],Input_table[#All],3)="","",VLOOKUP(Table3[[#This Row],['#]],Input_table[#All],3))</f>
        <v/>
      </c>
      <c r="D37" s="199"/>
      <c r="E37" s="200"/>
      <c r="F37" s="199"/>
      <c r="G37" s="200"/>
      <c r="H37" s="204">
        <f>ROW(Table3[[#This Row],[Hazard]])-14</f>
        <v>23</v>
      </c>
    </row>
    <row r="38" spans="1:8" x14ac:dyDescent="0.45">
      <c r="A38" s="194">
        <f>Table3[[#This Row],[ID2]]</f>
        <v>24</v>
      </c>
      <c r="B38" s="188" t="str">
        <f>IF(VLOOKUP(Table3[[#This Row],['#]],Input_table[#All],2)="","",VLOOKUP(Table3[[#This Row],['#]],Input_table[#All],2))</f>
        <v/>
      </c>
      <c r="C38" s="195" t="str">
        <f>IF(VLOOKUP(Table3[[#This Row],['#]],Input_table[#All],3)="","",VLOOKUP(Table3[[#This Row],['#]],Input_table[#All],3))</f>
        <v/>
      </c>
      <c r="D38" s="199"/>
      <c r="E38" s="200"/>
      <c r="F38" s="199"/>
      <c r="G38" s="200"/>
      <c r="H38" s="204">
        <f>ROW(Table3[[#This Row],[Hazard]])-14</f>
        <v>24</v>
      </c>
    </row>
    <row r="39" spans="1:8" x14ac:dyDescent="0.45">
      <c r="A39" s="194">
        <f>Table3[[#This Row],[ID2]]</f>
        <v>25</v>
      </c>
      <c r="B39" s="188" t="str">
        <f>IF(VLOOKUP(Table3[[#This Row],['#]],Input_table[#All],2)="","",VLOOKUP(Table3[[#This Row],['#]],Input_table[#All],2))</f>
        <v/>
      </c>
      <c r="C39" s="195" t="str">
        <f>IF(VLOOKUP(Table3[[#This Row],['#]],Input_table[#All],3)="","",VLOOKUP(Table3[[#This Row],['#]],Input_table[#All],3))</f>
        <v/>
      </c>
      <c r="D39" s="199"/>
      <c r="E39" s="200"/>
      <c r="F39" s="199"/>
      <c r="G39" s="200"/>
      <c r="H39" s="204">
        <f>ROW(Table3[[#This Row],[Hazard]])-14</f>
        <v>25</v>
      </c>
    </row>
    <row r="40" spans="1:8" x14ac:dyDescent="0.45">
      <c r="A40" s="194">
        <f>Table3[[#This Row],[ID2]]</f>
        <v>26</v>
      </c>
      <c r="B40" s="188" t="str">
        <f>IF(VLOOKUP(Table3[[#This Row],['#]],Input_table[#All],2)="","",VLOOKUP(Table3[[#This Row],['#]],Input_table[#All],2))</f>
        <v/>
      </c>
      <c r="C40" s="195" t="str">
        <f>IF(VLOOKUP(Table3[[#This Row],['#]],Input_table[#All],3)="","",VLOOKUP(Table3[[#This Row],['#]],Input_table[#All],3))</f>
        <v/>
      </c>
      <c r="D40" s="199"/>
      <c r="E40" s="200"/>
      <c r="F40" s="199"/>
      <c r="G40" s="200"/>
      <c r="H40" s="204">
        <f>ROW(Table3[[#This Row],[Hazard]])-14</f>
        <v>26</v>
      </c>
    </row>
    <row r="41" spans="1:8" x14ac:dyDescent="0.45">
      <c r="A41" s="194">
        <f>Table3[[#This Row],[ID2]]</f>
        <v>27</v>
      </c>
      <c r="B41" s="188" t="str">
        <f>IF(VLOOKUP(Table3[[#This Row],['#]],Input_table[#All],2)="","",VLOOKUP(Table3[[#This Row],['#]],Input_table[#All],2))</f>
        <v/>
      </c>
      <c r="C41" s="195" t="str">
        <f>IF(VLOOKUP(Table3[[#This Row],['#]],Input_table[#All],3)="","",VLOOKUP(Table3[[#This Row],['#]],Input_table[#All],3))</f>
        <v/>
      </c>
      <c r="D41" s="199"/>
      <c r="E41" s="200"/>
      <c r="F41" s="199"/>
      <c r="G41" s="200"/>
      <c r="H41" s="204">
        <f>ROW(Table3[[#This Row],[Hazard]])-14</f>
        <v>27</v>
      </c>
    </row>
    <row r="42" spans="1:8" x14ac:dyDescent="0.45">
      <c r="A42" s="194">
        <f>Table3[[#This Row],[ID2]]</f>
        <v>28</v>
      </c>
      <c r="B42" s="188" t="str">
        <f>IF(VLOOKUP(Table3[[#This Row],['#]],Input_table[#All],2)="","",VLOOKUP(Table3[[#This Row],['#]],Input_table[#All],2))</f>
        <v/>
      </c>
      <c r="C42" s="195" t="str">
        <f>IF(VLOOKUP(Table3[[#This Row],['#]],Input_table[#All],3)="","",VLOOKUP(Table3[[#This Row],['#]],Input_table[#All],3))</f>
        <v/>
      </c>
      <c r="D42" s="199"/>
      <c r="E42" s="200"/>
      <c r="F42" s="199"/>
      <c r="G42" s="200"/>
      <c r="H42" s="204">
        <f>ROW(Table3[[#This Row],[Hazard]])-14</f>
        <v>28</v>
      </c>
    </row>
    <row r="43" spans="1:8" x14ac:dyDescent="0.45">
      <c r="A43" s="194">
        <f>Table3[[#This Row],[ID2]]</f>
        <v>29</v>
      </c>
      <c r="B43" s="188" t="str">
        <f>IF(VLOOKUP(Table3[[#This Row],['#]],Input_table[#All],2)="","",VLOOKUP(Table3[[#This Row],['#]],Input_table[#All],2))</f>
        <v/>
      </c>
      <c r="C43" s="195" t="str">
        <f>IF(VLOOKUP(Table3[[#This Row],['#]],Input_table[#All],3)="","",VLOOKUP(Table3[[#This Row],['#]],Input_table[#All],3))</f>
        <v/>
      </c>
      <c r="D43" s="199"/>
      <c r="E43" s="200"/>
      <c r="F43" s="199"/>
      <c r="G43" s="200"/>
      <c r="H43" s="204">
        <f>ROW(Table3[[#This Row],[Hazard]])-14</f>
        <v>29</v>
      </c>
    </row>
    <row r="44" spans="1:8" x14ac:dyDescent="0.45">
      <c r="A44" s="194">
        <f>Table3[[#This Row],[ID2]]</f>
        <v>30</v>
      </c>
      <c r="B44" s="188" t="str">
        <f>IF(VLOOKUP(Table3[[#This Row],['#]],Input_table[#All],2)="","",VLOOKUP(Table3[[#This Row],['#]],Input_table[#All],2))</f>
        <v/>
      </c>
      <c r="C44" s="195" t="str">
        <f>IF(VLOOKUP(Table3[[#This Row],['#]],Input_table[#All],3)="","",VLOOKUP(Table3[[#This Row],['#]],Input_table[#All],3))</f>
        <v/>
      </c>
      <c r="D44" s="199"/>
      <c r="E44" s="200"/>
      <c r="F44" s="199"/>
      <c r="G44" s="200"/>
      <c r="H44" s="204">
        <f>ROW(Table3[[#This Row],[Hazard]])-14</f>
        <v>30</v>
      </c>
    </row>
    <row r="45" spans="1:8" x14ac:dyDescent="0.45">
      <c r="A45" s="194">
        <f>Table3[[#This Row],[ID2]]</f>
        <v>31</v>
      </c>
      <c r="B45" s="188" t="str">
        <f>IF(VLOOKUP(Table3[[#This Row],['#]],Input_table[#All],2)="","",VLOOKUP(Table3[[#This Row],['#]],Input_table[#All],2))</f>
        <v/>
      </c>
      <c r="C45" s="195" t="str">
        <f>IF(VLOOKUP(Table3[[#This Row],['#]],Input_table[#All],3)="","",VLOOKUP(Table3[[#This Row],['#]],Input_table[#All],3))</f>
        <v/>
      </c>
      <c r="D45" s="199"/>
      <c r="E45" s="200"/>
      <c r="F45" s="199"/>
      <c r="G45" s="200"/>
      <c r="H45" s="204">
        <f>ROW(Table3[[#This Row],[Hazard]])-14</f>
        <v>31</v>
      </c>
    </row>
    <row r="46" spans="1:8" x14ac:dyDescent="0.45">
      <c r="A46" s="194">
        <f>Table3[[#This Row],[ID2]]</f>
        <v>32</v>
      </c>
      <c r="B46" s="188" t="str">
        <f>IF(VLOOKUP(Table3[[#This Row],['#]],Input_table[#All],2)="","",VLOOKUP(Table3[[#This Row],['#]],Input_table[#All],2))</f>
        <v/>
      </c>
      <c r="C46" s="195" t="str">
        <f>IF(VLOOKUP(Table3[[#This Row],['#]],Input_table[#All],3)="","",VLOOKUP(Table3[[#This Row],['#]],Input_table[#All],3))</f>
        <v/>
      </c>
      <c r="D46" s="199"/>
      <c r="E46" s="200"/>
      <c r="F46" s="199"/>
      <c r="G46" s="200"/>
      <c r="H46" s="204">
        <f>ROW(Table3[[#This Row],[Hazard]])-14</f>
        <v>32</v>
      </c>
    </row>
    <row r="47" spans="1:8" x14ac:dyDescent="0.45">
      <c r="A47" s="194">
        <f>Table3[[#This Row],[ID2]]</f>
        <v>33</v>
      </c>
      <c r="B47" s="188" t="str">
        <f>IF(VLOOKUP(Table3[[#This Row],['#]],Input_table[#All],2)="","",VLOOKUP(Table3[[#This Row],['#]],Input_table[#All],2))</f>
        <v/>
      </c>
      <c r="C47" s="195" t="str">
        <f>IF(VLOOKUP(Table3[[#This Row],['#]],Input_table[#All],3)="","",VLOOKUP(Table3[[#This Row],['#]],Input_table[#All],3))</f>
        <v/>
      </c>
      <c r="D47" s="199"/>
      <c r="E47" s="200"/>
      <c r="F47" s="199"/>
      <c r="G47" s="200"/>
      <c r="H47" s="204">
        <f>ROW(Table3[[#This Row],[Hazard]])-14</f>
        <v>33</v>
      </c>
    </row>
    <row r="48" spans="1:8" x14ac:dyDescent="0.45">
      <c r="A48" s="194">
        <f>Table3[[#This Row],[ID2]]</f>
        <v>34</v>
      </c>
      <c r="B48" s="188" t="str">
        <f>IF(VLOOKUP(Table3[[#This Row],['#]],Input_table[#All],2)="","",VLOOKUP(Table3[[#This Row],['#]],Input_table[#All],2))</f>
        <v/>
      </c>
      <c r="C48" s="195" t="str">
        <f>IF(VLOOKUP(Table3[[#This Row],['#]],Input_table[#All],3)="","",VLOOKUP(Table3[[#This Row],['#]],Input_table[#All],3))</f>
        <v/>
      </c>
      <c r="D48" s="199"/>
      <c r="E48" s="200"/>
      <c r="F48" s="199"/>
      <c r="G48" s="200"/>
      <c r="H48" s="204">
        <f>ROW(Table3[[#This Row],[Hazard]])-14</f>
        <v>34</v>
      </c>
    </row>
    <row r="49" spans="1:8" x14ac:dyDescent="0.45">
      <c r="A49" s="194">
        <f>Table3[[#This Row],[ID2]]</f>
        <v>35</v>
      </c>
      <c r="B49" s="188" t="str">
        <f>IF(VLOOKUP(Table3[[#This Row],['#]],Input_table[#All],2)="","",VLOOKUP(Table3[[#This Row],['#]],Input_table[#All],2))</f>
        <v/>
      </c>
      <c r="C49" s="195" t="str">
        <f>IF(VLOOKUP(Table3[[#This Row],['#]],Input_table[#All],3)="","",VLOOKUP(Table3[[#This Row],['#]],Input_table[#All],3))</f>
        <v/>
      </c>
      <c r="D49" s="199"/>
      <c r="E49" s="200"/>
      <c r="F49" s="199"/>
      <c r="G49" s="200"/>
      <c r="H49" s="204">
        <f>ROW(Table3[[#This Row],[Hazard]])-14</f>
        <v>35</v>
      </c>
    </row>
    <row r="50" spans="1:8" x14ac:dyDescent="0.45">
      <c r="A50" s="194">
        <f>Table3[[#This Row],[ID2]]</f>
        <v>36</v>
      </c>
      <c r="B50" s="188" t="str">
        <f>IF(VLOOKUP(Table3[[#This Row],['#]],Input_table[#All],2)="","",VLOOKUP(Table3[[#This Row],['#]],Input_table[#All],2))</f>
        <v/>
      </c>
      <c r="C50" s="195" t="str">
        <f>IF(VLOOKUP(Table3[[#This Row],['#]],Input_table[#All],3)="","",VLOOKUP(Table3[[#This Row],['#]],Input_table[#All],3))</f>
        <v/>
      </c>
      <c r="D50" s="199"/>
      <c r="E50" s="200"/>
      <c r="F50" s="199"/>
      <c r="G50" s="200"/>
      <c r="H50" s="204">
        <f>ROW(Table3[[#This Row],[Hazard]])-14</f>
        <v>36</v>
      </c>
    </row>
    <row r="51" spans="1:8" x14ac:dyDescent="0.45">
      <c r="A51" s="194">
        <f>Table3[[#This Row],[ID2]]</f>
        <v>37</v>
      </c>
      <c r="B51" s="188" t="str">
        <f>IF(VLOOKUP(Table3[[#This Row],['#]],Input_table[#All],2)="","",VLOOKUP(Table3[[#This Row],['#]],Input_table[#All],2))</f>
        <v/>
      </c>
      <c r="C51" s="195" t="str">
        <f>IF(VLOOKUP(Table3[[#This Row],['#]],Input_table[#All],3)="","",VLOOKUP(Table3[[#This Row],['#]],Input_table[#All],3))</f>
        <v/>
      </c>
      <c r="D51" s="199"/>
      <c r="E51" s="200"/>
      <c r="F51" s="199"/>
      <c r="G51" s="200"/>
      <c r="H51" s="204">
        <f>ROW(Table3[[#This Row],[Hazard]])-14</f>
        <v>37</v>
      </c>
    </row>
    <row r="52" spans="1:8" x14ac:dyDescent="0.45">
      <c r="A52" s="194">
        <f>Table3[[#This Row],[ID2]]</f>
        <v>38</v>
      </c>
      <c r="B52" s="188" t="str">
        <f>IF(VLOOKUP(Table3[[#This Row],['#]],Input_table[#All],2)="","",VLOOKUP(Table3[[#This Row],['#]],Input_table[#All],2))</f>
        <v/>
      </c>
      <c r="C52" s="195" t="str">
        <f>IF(VLOOKUP(Table3[[#This Row],['#]],Input_table[#All],3)="","",VLOOKUP(Table3[[#This Row],['#]],Input_table[#All],3))</f>
        <v/>
      </c>
      <c r="D52" s="199"/>
      <c r="E52" s="200"/>
      <c r="F52" s="199"/>
      <c r="G52" s="200"/>
      <c r="H52" s="204">
        <f>ROW(Table3[[#This Row],[Hazard]])-14</f>
        <v>38</v>
      </c>
    </row>
    <row r="53" spans="1:8" x14ac:dyDescent="0.45">
      <c r="A53" s="194">
        <f>Table3[[#This Row],[ID2]]</f>
        <v>39</v>
      </c>
      <c r="B53" s="188" t="str">
        <f>IF(VLOOKUP(Table3[[#This Row],['#]],Input_table[#All],2)="","",VLOOKUP(Table3[[#This Row],['#]],Input_table[#All],2))</f>
        <v/>
      </c>
      <c r="C53" s="195" t="str">
        <f>IF(VLOOKUP(Table3[[#This Row],['#]],Input_table[#All],3)="","",VLOOKUP(Table3[[#This Row],['#]],Input_table[#All],3))</f>
        <v/>
      </c>
      <c r="D53" s="199"/>
      <c r="E53" s="200"/>
      <c r="F53" s="199"/>
      <c r="G53" s="200"/>
      <c r="H53" s="204">
        <f>ROW(Table3[[#This Row],[Hazard]])-14</f>
        <v>39</v>
      </c>
    </row>
    <row r="54" spans="1:8" x14ac:dyDescent="0.45">
      <c r="A54" s="194">
        <f>Table3[[#This Row],[ID2]]</f>
        <v>40</v>
      </c>
      <c r="B54" s="188" t="str">
        <f>IF(VLOOKUP(Table3[[#This Row],['#]],Input_table[#All],2)="","",VLOOKUP(Table3[[#This Row],['#]],Input_table[#All],2))</f>
        <v/>
      </c>
      <c r="C54" s="195" t="str">
        <f>IF(VLOOKUP(Table3[[#This Row],['#]],Input_table[#All],3)="","",VLOOKUP(Table3[[#This Row],['#]],Input_table[#All],3))</f>
        <v/>
      </c>
      <c r="D54" s="199"/>
      <c r="E54" s="200"/>
      <c r="F54" s="199"/>
      <c r="G54" s="200"/>
      <c r="H54" s="204">
        <f>ROW(Table3[[#This Row],[Hazard]])-14</f>
        <v>40</v>
      </c>
    </row>
    <row r="55" spans="1:8" x14ac:dyDescent="0.45">
      <c r="A55" s="194">
        <f>Table3[[#This Row],[ID2]]</f>
        <v>41</v>
      </c>
      <c r="B55" s="188" t="str">
        <f>IF(VLOOKUP(Table3[[#This Row],['#]],Input_table[#All],2)="","",VLOOKUP(Table3[[#This Row],['#]],Input_table[#All],2))</f>
        <v/>
      </c>
      <c r="C55" s="195" t="str">
        <f>IF(VLOOKUP(Table3[[#This Row],['#]],Input_table[#All],3)="","",VLOOKUP(Table3[[#This Row],['#]],Input_table[#All],3))</f>
        <v/>
      </c>
      <c r="D55" s="199"/>
      <c r="E55" s="200"/>
      <c r="F55" s="199"/>
      <c r="G55" s="200"/>
      <c r="H55" s="204">
        <f>ROW(Table3[[#This Row],[Hazard]])-14</f>
        <v>41</v>
      </c>
    </row>
    <row r="56" spans="1:8" x14ac:dyDescent="0.45">
      <c r="A56" s="194">
        <f>Table3[[#This Row],[ID2]]</f>
        <v>42</v>
      </c>
      <c r="B56" s="188" t="str">
        <f>IF(VLOOKUP(Table3[[#This Row],['#]],Input_table[#All],2)="","",VLOOKUP(Table3[[#This Row],['#]],Input_table[#All],2))</f>
        <v/>
      </c>
      <c r="C56" s="195" t="str">
        <f>IF(VLOOKUP(Table3[[#This Row],['#]],Input_table[#All],3)="","",VLOOKUP(Table3[[#This Row],['#]],Input_table[#All],3))</f>
        <v/>
      </c>
      <c r="D56" s="199"/>
      <c r="E56" s="200"/>
      <c r="F56" s="199"/>
      <c r="G56" s="200"/>
      <c r="H56" s="204">
        <f>ROW(Table3[[#This Row],[Hazard]])-14</f>
        <v>42</v>
      </c>
    </row>
    <row r="57" spans="1:8" x14ac:dyDescent="0.45">
      <c r="A57" s="194">
        <f>Table3[[#This Row],[ID2]]</f>
        <v>43</v>
      </c>
      <c r="B57" s="188" t="str">
        <f>IF(VLOOKUP(Table3[[#This Row],['#]],Input_table[#All],2)="","",VLOOKUP(Table3[[#This Row],['#]],Input_table[#All],2))</f>
        <v/>
      </c>
      <c r="C57" s="195" t="str">
        <f>IF(VLOOKUP(Table3[[#This Row],['#]],Input_table[#All],3)="","",VLOOKUP(Table3[[#This Row],['#]],Input_table[#All],3))</f>
        <v/>
      </c>
      <c r="D57" s="199"/>
      <c r="E57" s="200"/>
      <c r="F57" s="199"/>
      <c r="G57" s="200"/>
      <c r="H57" s="204">
        <f>ROW(Table3[[#This Row],[Hazard]])-14</f>
        <v>43</v>
      </c>
    </row>
    <row r="58" spans="1:8" x14ac:dyDescent="0.45">
      <c r="A58" s="194">
        <f>Table3[[#This Row],[ID2]]</f>
        <v>44</v>
      </c>
      <c r="B58" s="188" t="str">
        <f>IF(VLOOKUP(Table3[[#This Row],['#]],Input_table[#All],2)="","",VLOOKUP(Table3[[#This Row],['#]],Input_table[#All],2))</f>
        <v/>
      </c>
      <c r="C58" s="195" t="str">
        <f>IF(VLOOKUP(Table3[[#This Row],['#]],Input_table[#All],3)="","",VLOOKUP(Table3[[#This Row],['#]],Input_table[#All],3))</f>
        <v/>
      </c>
      <c r="D58" s="199"/>
      <c r="E58" s="200"/>
      <c r="F58" s="199"/>
      <c r="G58" s="200"/>
      <c r="H58" s="204">
        <f>ROW(Table3[[#This Row],[Hazard]])-14</f>
        <v>44</v>
      </c>
    </row>
    <row r="59" spans="1:8" x14ac:dyDescent="0.45">
      <c r="A59" s="194">
        <f>Table3[[#This Row],[ID2]]</f>
        <v>45</v>
      </c>
      <c r="B59" s="188" t="str">
        <f>IF(VLOOKUP(Table3[[#This Row],['#]],Input_table[#All],2)="","",VLOOKUP(Table3[[#This Row],['#]],Input_table[#All],2))</f>
        <v/>
      </c>
      <c r="C59" s="195" t="str">
        <f>IF(VLOOKUP(Table3[[#This Row],['#]],Input_table[#All],3)="","",VLOOKUP(Table3[[#This Row],['#]],Input_table[#All],3))</f>
        <v/>
      </c>
      <c r="D59" s="199"/>
      <c r="E59" s="200"/>
      <c r="F59" s="199"/>
      <c r="G59" s="200"/>
      <c r="H59" s="204">
        <f>ROW(Table3[[#This Row],[Hazard]])-14</f>
        <v>45</v>
      </c>
    </row>
    <row r="60" spans="1:8" x14ac:dyDescent="0.45">
      <c r="A60" s="194">
        <f>Table3[[#This Row],[ID2]]</f>
        <v>46</v>
      </c>
      <c r="B60" s="188" t="str">
        <f>IF(VLOOKUP(Table3[[#This Row],['#]],Input_table[#All],2)="","",VLOOKUP(Table3[[#This Row],['#]],Input_table[#All],2))</f>
        <v/>
      </c>
      <c r="C60" s="195" t="str">
        <f>IF(VLOOKUP(Table3[[#This Row],['#]],Input_table[#All],3)="","",VLOOKUP(Table3[[#This Row],['#]],Input_table[#All],3))</f>
        <v/>
      </c>
      <c r="D60" s="199"/>
      <c r="E60" s="200"/>
      <c r="F60" s="199"/>
      <c r="G60" s="200"/>
      <c r="H60" s="204">
        <f>ROW(Table3[[#This Row],[Hazard]])-14</f>
        <v>46</v>
      </c>
    </row>
    <row r="61" spans="1:8" x14ac:dyDescent="0.45">
      <c r="A61" s="194">
        <f>Table3[[#This Row],[ID2]]</f>
        <v>47</v>
      </c>
      <c r="B61" s="188" t="str">
        <f>IF(VLOOKUP(Table3[[#This Row],['#]],Input_table[#All],2)="","",VLOOKUP(Table3[[#This Row],['#]],Input_table[#All],2))</f>
        <v/>
      </c>
      <c r="C61" s="195" t="str">
        <f>IF(VLOOKUP(Table3[[#This Row],['#]],Input_table[#All],3)="","",VLOOKUP(Table3[[#This Row],['#]],Input_table[#All],3))</f>
        <v/>
      </c>
      <c r="D61" s="199"/>
      <c r="E61" s="200"/>
      <c r="F61" s="199"/>
      <c r="G61" s="200"/>
      <c r="H61" s="204">
        <f>ROW(Table3[[#This Row],[Hazard]])-14</f>
        <v>47</v>
      </c>
    </row>
    <row r="62" spans="1:8" x14ac:dyDescent="0.45">
      <c r="A62" s="194">
        <f>Table3[[#This Row],[ID2]]</f>
        <v>48</v>
      </c>
      <c r="B62" s="188" t="str">
        <f>IF(VLOOKUP(Table3[[#This Row],['#]],Input_table[#All],2)="","",VLOOKUP(Table3[[#This Row],['#]],Input_table[#All],2))</f>
        <v/>
      </c>
      <c r="C62" s="195" t="str">
        <f>IF(VLOOKUP(Table3[[#This Row],['#]],Input_table[#All],3)="","",VLOOKUP(Table3[[#This Row],['#]],Input_table[#All],3))</f>
        <v/>
      </c>
      <c r="D62" s="199"/>
      <c r="E62" s="200"/>
      <c r="F62" s="199"/>
      <c r="G62" s="200"/>
      <c r="H62" s="204">
        <f>ROW(Table3[[#This Row],[Hazard]])-14</f>
        <v>48</v>
      </c>
    </row>
    <row r="63" spans="1:8" x14ac:dyDescent="0.45">
      <c r="A63" s="194">
        <f>Table3[[#This Row],[ID2]]</f>
        <v>49</v>
      </c>
      <c r="B63" s="188" t="str">
        <f>IF(VLOOKUP(Table3[[#This Row],['#]],Input_table[#All],2)="","",VLOOKUP(Table3[[#This Row],['#]],Input_table[#All],2))</f>
        <v/>
      </c>
      <c r="C63" s="195" t="str">
        <f>IF(VLOOKUP(Table3[[#This Row],['#]],Input_table[#All],3)="","",VLOOKUP(Table3[[#This Row],['#]],Input_table[#All],3))</f>
        <v/>
      </c>
      <c r="D63" s="199"/>
      <c r="E63" s="200"/>
      <c r="F63" s="199"/>
      <c r="G63" s="200"/>
      <c r="H63" s="204">
        <f>ROW(Table3[[#This Row],[Hazard]])-14</f>
        <v>49</v>
      </c>
    </row>
    <row r="64" spans="1:8" x14ac:dyDescent="0.45">
      <c r="A64" s="194">
        <f>Table3[[#This Row],[ID2]]</f>
        <v>50</v>
      </c>
      <c r="B64" s="188" t="str">
        <f>IF(VLOOKUP(Table3[[#This Row],['#]],Input_table[#All],2)="","",VLOOKUP(Table3[[#This Row],['#]],Input_table[#All],2))</f>
        <v/>
      </c>
      <c r="C64" s="195" t="str">
        <f>IF(VLOOKUP(Table3[[#This Row],['#]],Input_table[#All],3)="","",VLOOKUP(Table3[[#This Row],['#]],Input_table[#All],3))</f>
        <v/>
      </c>
      <c r="D64" s="199"/>
      <c r="E64" s="200"/>
      <c r="F64" s="199"/>
      <c r="G64" s="200"/>
      <c r="H64" s="204">
        <f>ROW(Table3[[#This Row],[Hazard]])-14</f>
        <v>50</v>
      </c>
    </row>
    <row r="65" spans="1:8" x14ac:dyDescent="0.45">
      <c r="A65" s="194">
        <f>Table3[[#This Row],[ID2]]</f>
        <v>51</v>
      </c>
      <c r="B65" s="188" t="str">
        <f>IF(VLOOKUP(Table3[[#This Row],['#]],Input_table[#All],2)="","",VLOOKUP(Table3[[#This Row],['#]],Input_table[#All],2))</f>
        <v/>
      </c>
      <c r="C65" s="195" t="str">
        <f>IF(VLOOKUP(Table3[[#This Row],['#]],Input_table[#All],3)="","",VLOOKUP(Table3[[#This Row],['#]],Input_table[#All],3))</f>
        <v/>
      </c>
      <c r="D65" s="199"/>
      <c r="E65" s="200"/>
      <c r="F65" s="199"/>
      <c r="G65" s="200"/>
      <c r="H65" s="204">
        <f>ROW(Table3[[#This Row],[Hazard]])-14</f>
        <v>51</v>
      </c>
    </row>
    <row r="66" spans="1:8" x14ac:dyDescent="0.45">
      <c r="A66" s="194">
        <f>Table3[[#This Row],[ID2]]</f>
        <v>52</v>
      </c>
      <c r="B66" s="188" t="str">
        <f>IF(VLOOKUP(Table3[[#This Row],['#]],Input_table[#All],2)="","",VLOOKUP(Table3[[#This Row],['#]],Input_table[#All],2))</f>
        <v/>
      </c>
      <c r="C66" s="195" t="str">
        <f>IF(VLOOKUP(Table3[[#This Row],['#]],Input_table[#All],3)="","",VLOOKUP(Table3[[#This Row],['#]],Input_table[#All],3))</f>
        <v/>
      </c>
      <c r="D66" s="199"/>
      <c r="E66" s="200"/>
      <c r="F66" s="199"/>
      <c r="G66" s="200"/>
      <c r="H66" s="204">
        <f>ROW(Table3[[#This Row],[Hazard]])-14</f>
        <v>52</v>
      </c>
    </row>
    <row r="67" spans="1:8" x14ac:dyDescent="0.45">
      <c r="A67" s="194">
        <f>Table3[[#This Row],[ID2]]</f>
        <v>53</v>
      </c>
      <c r="B67" s="188" t="str">
        <f>IF(VLOOKUP(Table3[[#This Row],['#]],Input_table[#All],2)="","",VLOOKUP(Table3[[#This Row],['#]],Input_table[#All],2))</f>
        <v/>
      </c>
      <c r="C67" s="195" t="str">
        <f>IF(VLOOKUP(Table3[[#This Row],['#]],Input_table[#All],3)="","",VLOOKUP(Table3[[#This Row],['#]],Input_table[#All],3))</f>
        <v/>
      </c>
      <c r="D67" s="199"/>
      <c r="E67" s="200"/>
      <c r="F67" s="199"/>
      <c r="G67" s="200"/>
      <c r="H67" s="204">
        <f>ROW(Table3[[#This Row],[Hazard]])-14</f>
        <v>53</v>
      </c>
    </row>
    <row r="68" spans="1:8" x14ac:dyDescent="0.45">
      <c r="A68" s="194">
        <f>Table3[[#This Row],[ID2]]</f>
        <v>54</v>
      </c>
      <c r="B68" s="188" t="str">
        <f>IF(VLOOKUP(Table3[[#This Row],['#]],Input_table[#All],2)="","",VLOOKUP(Table3[[#This Row],['#]],Input_table[#All],2))</f>
        <v/>
      </c>
      <c r="C68" s="195" t="str">
        <f>IF(VLOOKUP(Table3[[#This Row],['#]],Input_table[#All],3)="","",VLOOKUP(Table3[[#This Row],['#]],Input_table[#All],3))</f>
        <v/>
      </c>
      <c r="D68" s="199"/>
      <c r="E68" s="200"/>
      <c r="F68" s="199"/>
      <c r="G68" s="200"/>
      <c r="H68" s="204">
        <f>ROW(Table3[[#This Row],[Hazard]])-14</f>
        <v>54</v>
      </c>
    </row>
    <row r="69" spans="1:8" x14ac:dyDescent="0.45">
      <c r="A69" s="194">
        <f>Table3[[#This Row],[ID2]]</f>
        <v>55</v>
      </c>
      <c r="B69" s="188" t="str">
        <f>IF(VLOOKUP(Table3[[#This Row],['#]],Input_table[#All],2)="","",VLOOKUP(Table3[[#This Row],['#]],Input_table[#All],2))</f>
        <v/>
      </c>
      <c r="C69" s="195" t="str">
        <f>IF(VLOOKUP(Table3[[#This Row],['#]],Input_table[#All],3)="","",VLOOKUP(Table3[[#This Row],['#]],Input_table[#All],3))</f>
        <v/>
      </c>
      <c r="D69" s="199"/>
      <c r="E69" s="200"/>
      <c r="F69" s="199"/>
      <c r="G69" s="200"/>
      <c r="H69" s="204">
        <f>ROW(Table3[[#This Row],[Hazard]])-14</f>
        <v>55</v>
      </c>
    </row>
    <row r="70" spans="1:8" x14ac:dyDescent="0.45">
      <c r="A70" s="194">
        <f>Table3[[#This Row],[ID2]]</f>
        <v>56</v>
      </c>
      <c r="B70" s="188" t="str">
        <f>IF(VLOOKUP(Table3[[#This Row],['#]],Input_table[#All],2)="","",VLOOKUP(Table3[[#This Row],['#]],Input_table[#All],2))</f>
        <v/>
      </c>
      <c r="C70" s="195" t="str">
        <f>IF(VLOOKUP(Table3[[#This Row],['#]],Input_table[#All],3)="","",VLOOKUP(Table3[[#This Row],['#]],Input_table[#All],3))</f>
        <v/>
      </c>
      <c r="D70" s="199"/>
      <c r="E70" s="200"/>
      <c r="F70" s="199"/>
      <c r="G70" s="200"/>
      <c r="H70" s="204">
        <f>ROW(Table3[[#This Row],[Hazard]])-14</f>
        <v>56</v>
      </c>
    </row>
    <row r="71" spans="1:8" x14ac:dyDescent="0.45">
      <c r="A71" s="194">
        <f>Table3[[#This Row],[ID2]]</f>
        <v>57</v>
      </c>
      <c r="B71" s="188" t="str">
        <f>IF(VLOOKUP(Table3[[#This Row],['#]],Input_table[#All],2)="","",VLOOKUP(Table3[[#This Row],['#]],Input_table[#All],2))</f>
        <v/>
      </c>
      <c r="C71" s="195" t="str">
        <f>IF(VLOOKUP(Table3[[#This Row],['#]],Input_table[#All],3)="","",VLOOKUP(Table3[[#This Row],['#]],Input_table[#All],3))</f>
        <v/>
      </c>
      <c r="D71" s="199"/>
      <c r="E71" s="200"/>
      <c r="F71" s="199"/>
      <c r="G71" s="200"/>
      <c r="H71" s="204">
        <f>ROW(Table3[[#This Row],[Hazard]])-14</f>
        <v>57</v>
      </c>
    </row>
    <row r="72" spans="1:8" x14ac:dyDescent="0.45">
      <c r="A72" s="194">
        <f>Table3[[#This Row],[ID2]]</f>
        <v>58</v>
      </c>
      <c r="B72" s="188" t="str">
        <f>IF(VLOOKUP(Table3[[#This Row],['#]],Input_table[#All],2)="","",VLOOKUP(Table3[[#This Row],['#]],Input_table[#All],2))</f>
        <v/>
      </c>
      <c r="C72" s="195" t="str">
        <f>IF(VLOOKUP(Table3[[#This Row],['#]],Input_table[#All],3)="","",VLOOKUP(Table3[[#This Row],['#]],Input_table[#All],3))</f>
        <v/>
      </c>
      <c r="D72" s="199"/>
      <c r="E72" s="200"/>
      <c r="F72" s="199"/>
      <c r="G72" s="200"/>
      <c r="H72" s="204">
        <f>ROW(Table3[[#This Row],[Hazard]])-14</f>
        <v>58</v>
      </c>
    </row>
    <row r="73" spans="1:8" x14ac:dyDescent="0.45">
      <c r="A73" s="194">
        <f>Table3[[#This Row],[ID2]]</f>
        <v>59</v>
      </c>
      <c r="B73" s="188" t="str">
        <f>IF(VLOOKUP(Table3[[#This Row],['#]],Input_table[#All],2)="","",VLOOKUP(Table3[[#This Row],['#]],Input_table[#All],2))</f>
        <v/>
      </c>
      <c r="C73" s="195" t="str">
        <f>IF(VLOOKUP(Table3[[#This Row],['#]],Input_table[#All],3)="","",VLOOKUP(Table3[[#This Row],['#]],Input_table[#All],3))</f>
        <v/>
      </c>
      <c r="D73" s="199"/>
      <c r="E73" s="200"/>
      <c r="F73" s="199"/>
      <c r="G73" s="200"/>
      <c r="H73" s="204">
        <f>ROW(Table3[[#This Row],[Hazard]])-14</f>
        <v>59</v>
      </c>
    </row>
    <row r="74" spans="1:8" x14ac:dyDescent="0.45">
      <c r="A74" s="194">
        <f>Table3[[#This Row],[ID2]]</f>
        <v>60</v>
      </c>
      <c r="B74" s="188" t="str">
        <f>IF(VLOOKUP(Table3[[#This Row],['#]],Input_table[#All],2)="","",VLOOKUP(Table3[[#This Row],['#]],Input_table[#All],2))</f>
        <v/>
      </c>
      <c r="C74" s="195" t="str">
        <f>IF(VLOOKUP(Table3[[#This Row],['#]],Input_table[#All],3)="","",VLOOKUP(Table3[[#This Row],['#]],Input_table[#All],3))</f>
        <v/>
      </c>
      <c r="D74" s="199"/>
      <c r="E74" s="200"/>
      <c r="F74" s="199"/>
      <c r="G74" s="200"/>
      <c r="H74" s="204">
        <f>ROW(Table3[[#This Row],[Hazard]])-14</f>
        <v>60</v>
      </c>
    </row>
    <row r="75" spans="1:8" x14ac:dyDescent="0.45">
      <c r="A75" s="194">
        <f>Table3[[#This Row],[ID2]]</f>
        <v>61</v>
      </c>
      <c r="B75" s="188" t="str">
        <f>IF(VLOOKUP(Table3[[#This Row],['#]],Input_table[#All],2)="","",VLOOKUP(Table3[[#This Row],['#]],Input_table[#All],2))</f>
        <v/>
      </c>
      <c r="C75" s="195" t="str">
        <f>IF(VLOOKUP(Table3[[#This Row],['#]],Input_table[#All],3)="","",VLOOKUP(Table3[[#This Row],['#]],Input_table[#All],3))</f>
        <v/>
      </c>
      <c r="D75" s="199"/>
      <c r="E75" s="200"/>
      <c r="F75" s="199"/>
      <c r="G75" s="200"/>
      <c r="H75" s="204">
        <f>ROW(Table3[[#This Row],[Hazard]])-14</f>
        <v>61</v>
      </c>
    </row>
    <row r="76" spans="1:8" x14ac:dyDescent="0.45">
      <c r="A76" s="194">
        <f>Table3[[#This Row],[ID2]]</f>
        <v>62</v>
      </c>
      <c r="B76" s="188" t="str">
        <f>IF(VLOOKUP(Table3[[#This Row],['#]],Input_table[#All],2)="","",VLOOKUP(Table3[[#This Row],['#]],Input_table[#All],2))</f>
        <v/>
      </c>
      <c r="C76" s="195" t="str">
        <f>IF(VLOOKUP(Table3[[#This Row],['#]],Input_table[#All],3)="","",VLOOKUP(Table3[[#This Row],['#]],Input_table[#All],3))</f>
        <v/>
      </c>
      <c r="D76" s="199"/>
      <c r="E76" s="200"/>
      <c r="F76" s="199"/>
      <c r="G76" s="200"/>
      <c r="H76" s="204">
        <f>ROW(Table3[[#This Row],[Hazard]])-14</f>
        <v>62</v>
      </c>
    </row>
    <row r="77" spans="1:8" x14ac:dyDescent="0.45">
      <c r="A77" s="194">
        <f>Table3[[#This Row],[ID2]]</f>
        <v>63</v>
      </c>
      <c r="B77" s="188" t="str">
        <f>IF(VLOOKUP(Table3[[#This Row],['#]],Input_table[#All],2)="","",VLOOKUP(Table3[[#This Row],['#]],Input_table[#All],2))</f>
        <v/>
      </c>
      <c r="C77" s="195" t="str">
        <f>IF(VLOOKUP(Table3[[#This Row],['#]],Input_table[#All],3)="","",VLOOKUP(Table3[[#This Row],['#]],Input_table[#All],3))</f>
        <v/>
      </c>
      <c r="D77" s="199"/>
      <c r="E77" s="200"/>
      <c r="F77" s="199"/>
      <c r="G77" s="200"/>
      <c r="H77" s="204">
        <f>ROW(Table3[[#This Row],[Hazard]])-14</f>
        <v>63</v>
      </c>
    </row>
    <row r="78" spans="1:8" x14ac:dyDescent="0.45">
      <c r="A78" s="194">
        <f>Table3[[#This Row],[ID2]]</f>
        <v>64</v>
      </c>
      <c r="B78" s="188" t="str">
        <f>IF(VLOOKUP(Table3[[#This Row],['#]],Input_table[#All],2)="","",VLOOKUP(Table3[[#This Row],['#]],Input_table[#All],2))</f>
        <v/>
      </c>
      <c r="C78" s="195" t="str">
        <f>IF(VLOOKUP(Table3[[#This Row],['#]],Input_table[#All],3)="","",VLOOKUP(Table3[[#This Row],['#]],Input_table[#All],3))</f>
        <v/>
      </c>
      <c r="D78" s="199"/>
      <c r="E78" s="200"/>
      <c r="F78" s="199"/>
      <c r="G78" s="200"/>
      <c r="H78" s="204">
        <f>ROW(Table3[[#This Row],[Hazard]])-14</f>
        <v>64</v>
      </c>
    </row>
    <row r="79" spans="1:8" x14ac:dyDescent="0.45">
      <c r="A79" s="194">
        <f>Table3[[#This Row],[ID2]]</f>
        <v>65</v>
      </c>
      <c r="B79" s="188" t="str">
        <f>IF(VLOOKUP(Table3[[#This Row],['#]],Input_table[#All],2)="","",VLOOKUP(Table3[[#This Row],['#]],Input_table[#All],2))</f>
        <v/>
      </c>
      <c r="C79" s="195" t="str">
        <f>IF(VLOOKUP(Table3[[#This Row],['#]],Input_table[#All],3)="","",VLOOKUP(Table3[[#This Row],['#]],Input_table[#All],3))</f>
        <v/>
      </c>
      <c r="D79" s="199"/>
      <c r="E79" s="200"/>
      <c r="F79" s="199"/>
      <c r="G79" s="200"/>
      <c r="H79" s="204">
        <f>ROW(Table3[[#This Row],[Hazard]])-14</f>
        <v>65</v>
      </c>
    </row>
    <row r="80" spans="1:8" x14ac:dyDescent="0.45">
      <c r="A80" s="194">
        <f>Table3[[#This Row],[ID2]]</f>
        <v>66</v>
      </c>
      <c r="B80" s="188" t="str">
        <f>IF(VLOOKUP(Table3[[#This Row],['#]],Input_table[#All],2)="","",VLOOKUP(Table3[[#This Row],['#]],Input_table[#All],2))</f>
        <v/>
      </c>
      <c r="C80" s="195" t="str">
        <f>IF(VLOOKUP(Table3[[#This Row],['#]],Input_table[#All],3)="","",VLOOKUP(Table3[[#This Row],['#]],Input_table[#All],3))</f>
        <v/>
      </c>
      <c r="D80" s="199"/>
      <c r="E80" s="200"/>
      <c r="F80" s="199"/>
      <c r="G80" s="200"/>
      <c r="H80" s="204">
        <f>ROW(Table3[[#This Row],[Hazard]])-14</f>
        <v>66</v>
      </c>
    </row>
    <row r="81" spans="1:8" x14ac:dyDescent="0.45">
      <c r="A81" s="194">
        <f>Table3[[#This Row],[ID2]]</f>
        <v>67</v>
      </c>
      <c r="B81" s="188" t="str">
        <f>IF(VLOOKUP(Table3[[#This Row],['#]],Input_table[#All],2)="","",VLOOKUP(Table3[[#This Row],['#]],Input_table[#All],2))</f>
        <v/>
      </c>
      <c r="C81" s="195" t="str">
        <f>IF(VLOOKUP(Table3[[#This Row],['#]],Input_table[#All],3)="","",VLOOKUP(Table3[[#This Row],['#]],Input_table[#All],3))</f>
        <v/>
      </c>
      <c r="D81" s="199"/>
      <c r="E81" s="200"/>
      <c r="F81" s="199"/>
      <c r="G81" s="200"/>
      <c r="H81" s="204">
        <f>ROW(Table3[[#This Row],[Hazard]])-14</f>
        <v>67</v>
      </c>
    </row>
    <row r="82" spans="1:8" x14ac:dyDescent="0.45">
      <c r="A82" s="194">
        <f>Table3[[#This Row],[ID2]]</f>
        <v>68</v>
      </c>
      <c r="B82" s="188" t="str">
        <f>IF(VLOOKUP(Table3[[#This Row],['#]],Input_table[#All],2)="","",VLOOKUP(Table3[[#This Row],['#]],Input_table[#All],2))</f>
        <v/>
      </c>
      <c r="C82" s="195" t="str">
        <f>IF(VLOOKUP(Table3[[#This Row],['#]],Input_table[#All],3)="","",VLOOKUP(Table3[[#This Row],['#]],Input_table[#All],3))</f>
        <v/>
      </c>
      <c r="D82" s="199"/>
      <c r="E82" s="200"/>
      <c r="F82" s="199"/>
      <c r="G82" s="200"/>
      <c r="H82" s="204">
        <f>ROW(Table3[[#This Row],[Hazard]])-14</f>
        <v>68</v>
      </c>
    </row>
    <row r="83" spans="1:8" x14ac:dyDescent="0.45">
      <c r="A83" s="194">
        <f>Table3[[#This Row],[ID2]]</f>
        <v>69</v>
      </c>
      <c r="B83" s="188" t="str">
        <f>IF(VLOOKUP(Table3[[#This Row],['#]],Input_table[#All],2)="","",VLOOKUP(Table3[[#This Row],['#]],Input_table[#All],2))</f>
        <v/>
      </c>
      <c r="C83" s="195" t="str">
        <f>IF(VLOOKUP(Table3[[#This Row],['#]],Input_table[#All],3)="","",VLOOKUP(Table3[[#This Row],['#]],Input_table[#All],3))</f>
        <v/>
      </c>
      <c r="D83" s="199"/>
      <c r="E83" s="200"/>
      <c r="F83" s="199"/>
      <c r="G83" s="200"/>
      <c r="H83" s="204">
        <f>ROW(Table3[[#This Row],[Hazard]])-14</f>
        <v>69</v>
      </c>
    </row>
    <row r="84" spans="1:8" x14ac:dyDescent="0.45">
      <c r="A84" s="194">
        <f>Table3[[#This Row],[ID2]]</f>
        <v>70</v>
      </c>
      <c r="B84" s="188" t="str">
        <f>IF(VLOOKUP(Table3[[#This Row],['#]],Input_table[#All],2)="","",VLOOKUP(Table3[[#This Row],['#]],Input_table[#All],2))</f>
        <v/>
      </c>
      <c r="C84" s="195" t="str">
        <f>IF(VLOOKUP(Table3[[#This Row],['#]],Input_table[#All],3)="","",VLOOKUP(Table3[[#This Row],['#]],Input_table[#All],3))</f>
        <v/>
      </c>
      <c r="D84" s="199"/>
      <c r="E84" s="200"/>
      <c r="F84" s="199"/>
      <c r="G84" s="200"/>
      <c r="H84" s="204">
        <f>ROW(Table3[[#This Row],[Hazard]])-14</f>
        <v>70</v>
      </c>
    </row>
    <row r="85" spans="1:8" x14ac:dyDescent="0.45">
      <c r="A85" s="194">
        <f>Table3[[#This Row],[ID2]]</f>
        <v>71</v>
      </c>
      <c r="B85" s="188" t="str">
        <f>IF(VLOOKUP(Table3[[#This Row],['#]],Input_table[#All],2)="","",VLOOKUP(Table3[[#This Row],['#]],Input_table[#All],2))</f>
        <v/>
      </c>
      <c r="C85" s="195" t="str">
        <f>IF(VLOOKUP(Table3[[#This Row],['#]],Input_table[#All],3)="","",VLOOKUP(Table3[[#This Row],['#]],Input_table[#All],3))</f>
        <v/>
      </c>
      <c r="D85" s="199"/>
      <c r="E85" s="200"/>
      <c r="F85" s="199"/>
      <c r="G85" s="200"/>
      <c r="H85" s="204">
        <f>ROW(Table3[[#This Row],[Hazard]])-14</f>
        <v>71</v>
      </c>
    </row>
    <row r="86" spans="1:8" x14ac:dyDescent="0.45">
      <c r="A86" s="194">
        <f>Table3[[#This Row],[ID2]]</f>
        <v>72</v>
      </c>
      <c r="B86" s="188" t="str">
        <f>IF(VLOOKUP(Table3[[#This Row],['#]],Input_table[#All],2)="","",VLOOKUP(Table3[[#This Row],['#]],Input_table[#All],2))</f>
        <v/>
      </c>
      <c r="C86" s="195" t="str">
        <f>IF(VLOOKUP(Table3[[#This Row],['#]],Input_table[#All],3)="","",VLOOKUP(Table3[[#This Row],['#]],Input_table[#All],3))</f>
        <v/>
      </c>
      <c r="D86" s="199"/>
      <c r="E86" s="200"/>
      <c r="F86" s="199"/>
      <c r="G86" s="200"/>
      <c r="H86" s="204">
        <f>ROW(Table3[[#This Row],[Hazard]])-14</f>
        <v>72</v>
      </c>
    </row>
    <row r="87" spans="1:8" x14ac:dyDescent="0.45">
      <c r="A87" s="194">
        <f>Table3[[#This Row],[ID2]]</f>
        <v>73</v>
      </c>
      <c r="B87" s="188" t="str">
        <f>IF(VLOOKUP(Table3[[#This Row],['#]],Input_table[#All],2)="","",VLOOKUP(Table3[[#This Row],['#]],Input_table[#All],2))</f>
        <v/>
      </c>
      <c r="C87" s="195" t="str">
        <f>IF(VLOOKUP(Table3[[#This Row],['#]],Input_table[#All],3)="","",VLOOKUP(Table3[[#This Row],['#]],Input_table[#All],3))</f>
        <v/>
      </c>
      <c r="D87" s="199"/>
      <c r="E87" s="200"/>
      <c r="F87" s="199"/>
      <c r="G87" s="200"/>
      <c r="H87" s="204">
        <f>ROW(Table3[[#This Row],[Hazard]])-14</f>
        <v>73</v>
      </c>
    </row>
    <row r="88" spans="1:8" x14ac:dyDescent="0.45">
      <c r="A88" s="194">
        <f>Table3[[#This Row],[ID2]]</f>
        <v>74</v>
      </c>
      <c r="B88" s="188" t="str">
        <f>IF(VLOOKUP(Table3[[#This Row],['#]],Input_table[#All],2)="","",VLOOKUP(Table3[[#This Row],['#]],Input_table[#All],2))</f>
        <v/>
      </c>
      <c r="C88" s="195" t="str">
        <f>IF(VLOOKUP(Table3[[#This Row],['#]],Input_table[#All],3)="","",VLOOKUP(Table3[[#This Row],['#]],Input_table[#All],3))</f>
        <v/>
      </c>
      <c r="D88" s="199"/>
      <c r="E88" s="200"/>
      <c r="F88" s="199"/>
      <c r="G88" s="200"/>
      <c r="H88" s="204">
        <f>ROW(Table3[[#This Row],[Hazard]])-14</f>
        <v>74</v>
      </c>
    </row>
    <row r="89" spans="1:8" x14ac:dyDescent="0.45">
      <c r="A89" s="194">
        <f>Table3[[#This Row],[ID2]]</f>
        <v>75</v>
      </c>
      <c r="B89" s="188" t="str">
        <f>IF(VLOOKUP(Table3[[#This Row],['#]],Input_table[#All],2)="","",VLOOKUP(Table3[[#This Row],['#]],Input_table[#All],2))</f>
        <v/>
      </c>
      <c r="C89" s="195" t="str">
        <f>IF(VLOOKUP(Table3[[#This Row],['#]],Input_table[#All],3)="","",VLOOKUP(Table3[[#This Row],['#]],Input_table[#All],3))</f>
        <v/>
      </c>
      <c r="D89" s="199"/>
      <c r="E89" s="200"/>
      <c r="F89" s="199"/>
      <c r="G89" s="200"/>
      <c r="H89" s="204">
        <f>ROW(Table3[[#This Row],[Hazard]])-14</f>
        <v>75</v>
      </c>
    </row>
    <row r="90" spans="1:8" x14ac:dyDescent="0.45">
      <c r="A90" s="194">
        <f>Table3[[#This Row],[ID2]]</f>
        <v>76</v>
      </c>
      <c r="B90" s="188" t="str">
        <f>IF(VLOOKUP(Table3[[#This Row],['#]],Input_table[#All],2)="","",VLOOKUP(Table3[[#This Row],['#]],Input_table[#All],2))</f>
        <v/>
      </c>
      <c r="C90" s="195" t="str">
        <f>IF(VLOOKUP(Table3[[#This Row],['#]],Input_table[#All],3)="","",VLOOKUP(Table3[[#This Row],['#]],Input_table[#All],3))</f>
        <v/>
      </c>
      <c r="D90" s="199"/>
      <c r="E90" s="200"/>
      <c r="F90" s="199"/>
      <c r="G90" s="200"/>
      <c r="H90" s="204">
        <f>ROW(Table3[[#This Row],[Hazard]])-14</f>
        <v>76</v>
      </c>
    </row>
    <row r="91" spans="1:8" x14ac:dyDescent="0.45">
      <c r="A91" s="194">
        <f>Table3[[#This Row],[ID2]]</f>
        <v>77</v>
      </c>
      <c r="B91" s="188" t="str">
        <f>IF(VLOOKUP(Table3[[#This Row],['#]],Input_table[#All],2)="","",VLOOKUP(Table3[[#This Row],['#]],Input_table[#All],2))</f>
        <v/>
      </c>
      <c r="C91" s="195" t="str">
        <f>IF(VLOOKUP(Table3[[#This Row],['#]],Input_table[#All],3)="","",VLOOKUP(Table3[[#This Row],['#]],Input_table[#All],3))</f>
        <v/>
      </c>
      <c r="D91" s="199"/>
      <c r="E91" s="200"/>
      <c r="F91" s="199"/>
      <c r="G91" s="200"/>
      <c r="H91" s="204">
        <f>ROW(Table3[[#This Row],[Hazard]])-14</f>
        <v>77</v>
      </c>
    </row>
    <row r="92" spans="1:8" x14ac:dyDescent="0.45">
      <c r="A92" s="194">
        <f>Table3[[#This Row],[ID2]]</f>
        <v>78</v>
      </c>
      <c r="B92" s="188" t="str">
        <f>IF(VLOOKUP(Table3[[#This Row],['#]],Input_table[#All],2)="","",VLOOKUP(Table3[[#This Row],['#]],Input_table[#All],2))</f>
        <v/>
      </c>
      <c r="C92" s="195" t="str">
        <f>IF(VLOOKUP(Table3[[#This Row],['#]],Input_table[#All],3)="","",VLOOKUP(Table3[[#This Row],['#]],Input_table[#All],3))</f>
        <v/>
      </c>
      <c r="D92" s="199"/>
      <c r="E92" s="200"/>
      <c r="F92" s="199"/>
      <c r="G92" s="200"/>
      <c r="H92" s="204">
        <f>ROW(Table3[[#This Row],[Hazard]])-14</f>
        <v>78</v>
      </c>
    </row>
    <row r="93" spans="1:8" x14ac:dyDescent="0.45">
      <c r="A93" s="194">
        <f>Table3[[#This Row],[ID2]]</f>
        <v>79</v>
      </c>
      <c r="B93" s="188" t="str">
        <f>IF(VLOOKUP(Table3[[#This Row],['#]],Input_table[#All],2)="","",VLOOKUP(Table3[[#This Row],['#]],Input_table[#All],2))</f>
        <v/>
      </c>
      <c r="C93" s="195" t="str">
        <f>IF(VLOOKUP(Table3[[#This Row],['#]],Input_table[#All],3)="","",VLOOKUP(Table3[[#This Row],['#]],Input_table[#All],3))</f>
        <v/>
      </c>
      <c r="D93" s="199"/>
      <c r="E93" s="200"/>
      <c r="F93" s="199"/>
      <c r="G93" s="200"/>
      <c r="H93" s="204">
        <f>ROW(Table3[[#This Row],[Hazard]])-14</f>
        <v>79</v>
      </c>
    </row>
    <row r="94" spans="1:8" x14ac:dyDescent="0.45">
      <c r="A94" s="194">
        <f>Table3[[#This Row],[ID2]]</f>
        <v>80</v>
      </c>
      <c r="B94" s="188" t="str">
        <f>IF(VLOOKUP(Table3[[#This Row],['#]],Input_table[#All],2)="","",VLOOKUP(Table3[[#This Row],['#]],Input_table[#All],2))</f>
        <v/>
      </c>
      <c r="C94" s="195" t="str">
        <f>IF(VLOOKUP(Table3[[#This Row],['#]],Input_table[#All],3)="","",VLOOKUP(Table3[[#This Row],['#]],Input_table[#All],3))</f>
        <v/>
      </c>
      <c r="D94" s="199"/>
      <c r="E94" s="200"/>
      <c r="F94" s="199"/>
      <c r="G94" s="200"/>
      <c r="H94" s="204">
        <f>ROW(Table3[[#This Row],[Hazard]])-14</f>
        <v>80</v>
      </c>
    </row>
    <row r="95" spans="1:8" x14ac:dyDescent="0.45">
      <c r="A95" s="194">
        <f>Table3[[#This Row],[ID2]]</f>
        <v>81</v>
      </c>
      <c r="B95" s="188" t="str">
        <f>IF(VLOOKUP(Table3[[#This Row],['#]],Input_table[#All],2)="","",VLOOKUP(Table3[[#This Row],['#]],Input_table[#All],2))</f>
        <v/>
      </c>
      <c r="C95" s="195" t="str">
        <f>IF(VLOOKUP(Table3[[#This Row],['#]],Input_table[#All],3)="","",VLOOKUP(Table3[[#This Row],['#]],Input_table[#All],3))</f>
        <v/>
      </c>
      <c r="D95" s="199"/>
      <c r="E95" s="200"/>
      <c r="F95" s="199"/>
      <c r="G95" s="200"/>
      <c r="H95" s="204">
        <f>ROW(Table3[[#This Row],[Hazard]])-14</f>
        <v>81</v>
      </c>
    </row>
    <row r="96" spans="1:8" x14ac:dyDescent="0.45">
      <c r="A96" s="194">
        <f>Table3[[#This Row],[ID2]]</f>
        <v>82</v>
      </c>
      <c r="B96" s="188" t="str">
        <f>IF(VLOOKUP(Table3[[#This Row],['#]],Input_table[#All],2)="","",VLOOKUP(Table3[[#This Row],['#]],Input_table[#All],2))</f>
        <v/>
      </c>
      <c r="C96" s="195" t="str">
        <f>IF(VLOOKUP(Table3[[#This Row],['#]],Input_table[#All],3)="","",VLOOKUP(Table3[[#This Row],['#]],Input_table[#All],3))</f>
        <v/>
      </c>
      <c r="D96" s="199"/>
      <c r="E96" s="200"/>
      <c r="F96" s="199"/>
      <c r="G96" s="200"/>
      <c r="H96" s="204">
        <f>ROW(Table3[[#This Row],[Hazard]])-14</f>
        <v>82</v>
      </c>
    </row>
    <row r="97" spans="1:8" x14ac:dyDescent="0.45">
      <c r="A97" s="194">
        <f>Table3[[#This Row],[ID2]]</f>
        <v>83</v>
      </c>
      <c r="B97" s="188" t="str">
        <f>IF(VLOOKUP(Table3[[#This Row],['#]],Input_table[#All],2)="","",VLOOKUP(Table3[[#This Row],['#]],Input_table[#All],2))</f>
        <v/>
      </c>
      <c r="C97" s="195" t="str">
        <f>IF(VLOOKUP(Table3[[#This Row],['#]],Input_table[#All],3)="","",VLOOKUP(Table3[[#This Row],['#]],Input_table[#All],3))</f>
        <v/>
      </c>
      <c r="D97" s="199"/>
      <c r="E97" s="200"/>
      <c r="F97" s="199"/>
      <c r="G97" s="200"/>
      <c r="H97" s="204">
        <f>ROW(Table3[[#This Row],[Hazard]])-14</f>
        <v>83</v>
      </c>
    </row>
    <row r="98" spans="1:8" x14ac:dyDescent="0.45">
      <c r="A98" s="194">
        <f>Table3[[#This Row],[ID2]]</f>
        <v>84</v>
      </c>
      <c r="B98" s="188" t="str">
        <f>IF(VLOOKUP(Table3[[#This Row],['#]],Input_table[#All],2)="","",VLOOKUP(Table3[[#This Row],['#]],Input_table[#All],2))</f>
        <v/>
      </c>
      <c r="C98" s="195" t="str">
        <f>IF(VLOOKUP(Table3[[#This Row],['#]],Input_table[#All],3)="","",VLOOKUP(Table3[[#This Row],['#]],Input_table[#All],3))</f>
        <v/>
      </c>
      <c r="D98" s="199"/>
      <c r="E98" s="200"/>
      <c r="F98" s="199"/>
      <c r="G98" s="200"/>
      <c r="H98" s="204">
        <f>ROW(Table3[[#This Row],[Hazard]])-14</f>
        <v>84</v>
      </c>
    </row>
    <row r="99" spans="1:8" x14ac:dyDescent="0.45">
      <c r="A99" s="194">
        <f>Table3[[#This Row],[ID2]]</f>
        <v>85</v>
      </c>
      <c r="B99" s="188" t="str">
        <f>IF(VLOOKUP(Table3[[#This Row],['#]],Input_table[#All],2)="","",VLOOKUP(Table3[[#This Row],['#]],Input_table[#All],2))</f>
        <v/>
      </c>
      <c r="C99" s="195" t="str">
        <f>IF(VLOOKUP(Table3[[#This Row],['#]],Input_table[#All],3)="","",VLOOKUP(Table3[[#This Row],['#]],Input_table[#All],3))</f>
        <v/>
      </c>
      <c r="D99" s="199"/>
      <c r="E99" s="200"/>
      <c r="F99" s="199"/>
      <c r="G99" s="200"/>
      <c r="H99" s="204">
        <f>ROW(Table3[[#This Row],[Hazard]])-14</f>
        <v>85</v>
      </c>
    </row>
    <row r="100" spans="1:8" x14ac:dyDescent="0.45">
      <c r="A100" s="194">
        <f>Table3[[#This Row],[ID2]]</f>
        <v>86</v>
      </c>
      <c r="B100" s="188" t="str">
        <f>IF(VLOOKUP(Table3[[#This Row],['#]],Input_table[#All],2)="","",VLOOKUP(Table3[[#This Row],['#]],Input_table[#All],2))</f>
        <v/>
      </c>
      <c r="C100" s="195" t="str">
        <f>IF(VLOOKUP(Table3[[#This Row],['#]],Input_table[#All],3)="","",VLOOKUP(Table3[[#This Row],['#]],Input_table[#All],3))</f>
        <v/>
      </c>
      <c r="D100" s="199"/>
      <c r="E100" s="200"/>
      <c r="F100" s="199"/>
      <c r="G100" s="200"/>
      <c r="H100" s="204">
        <f>ROW(Table3[[#This Row],[Hazard]])-14</f>
        <v>86</v>
      </c>
    </row>
    <row r="101" spans="1:8" x14ac:dyDescent="0.45">
      <c r="A101" s="194">
        <f>Table3[[#This Row],[ID2]]</f>
        <v>87</v>
      </c>
      <c r="B101" s="188" t="str">
        <f>IF(VLOOKUP(Table3[[#This Row],['#]],Input_table[#All],2)="","",VLOOKUP(Table3[[#This Row],['#]],Input_table[#All],2))</f>
        <v/>
      </c>
      <c r="C101" s="195" t="str">
        <f>IF(VLOOKUP(Table3[[#This Row],['#]],Input_table[#All],3)="","",VLOOKUP(Table3[[#This Row],['#]],Input_table[#All],3))</f>
        <v/>
      </c>
      <c r="D101" s="199"/>
      <c r="E101" s="200"/>
      <c r="F101" s="199"/>
      <c r="G101" s="200"/>
      <c r="H101" s="204">
        <f>ROW(Table3[[#This Row],[Hazard]])-14</f>
        <v>87</v>
      </c>
    </row>
    <row r="102" spans="1:8" x14ac:dyDescent="0.45">
      <c r="A102" s="194">
        <f>Table3[[#This Row],[ID2]]</f>
        <v>88</v>
      </c>
      <c r="B102" s="188" t="str">
        <f>IF(VLOOKUP(Table3[[#This Row],['#]],Input_table[#All],2)="","",VLOOKUP(Table3[[#This Row],['#]],Input_table[#All],2))</f>
        <v/>
      </c>
      <c r="C102" s="195" t="str">
        <f>IF(VLOOKUP(Table3[[#This Row],['#]],Input_table[#All],3)="","",VLOOKUP(Table3[[#This Row],['#]],Input_table[#All],3))</f>
        <v/>
      </c>
      <c r="D102" s="199"/>
      <c r="E102" s="200"/>
      <c r="F102" s="199"/>
      <c r="G102" s="200"/>
      <c r="H102" s="204">
        <f>ROW(Table3[[#This Row],[Hazard]])-14</f>
        <v>88</v>
      </c>
    </row>
    <row r="103" spans="1:8" x14ac:dyDescent="0.45">
      <c r="A103" s="194">
        <f>Table3[[#This Row],[ID2]]</f>
        <v>89</v>
      </c>
      <c r="B103" s="188" t="str">
        <f>IF(VLOOKUP(Table3[[#This Row],['#]],Input_table[#All],2)="","",VLOOKUP(Table3[[#This Row],['#]],Input_table[#All],2))</f>
        <v/>
      </c>
      <c r="C103" s="195" t="str">
        <f>IF(VLOOKUP(Table3[[#This Row],['#]],Input_table[#All],3)="","",VLOOKUP(Table3[[#This Row],['#]],Input_table[#All],3))</f>
        <v/>
      </c>
      <c r="D103" s="199"/>
      <c r="E103" s="200"/>
      <c r="F103" s="199"/>
      <c r="G103" s="200"/>
      <c r="H103" s="204">
        <f>ROW(Table3[[#This Row],[Hazard]])-14</f>
        <v>89</v>
      </c>
    </row>
    <row r="104" spans="1:8" x14ac:dyDescent="0.45">
      <c r="A104" s="194">
        <f>Table3[[#This Row],[ID2]]</f>
        <v>90</v>
      </c>
      <c r="B104" s="188" t="str">
        <f>IF(VLOOKUP(Table3[[#This Row],['#]],Input_table[#All],2)="","",VLOOKUP(Table3[[#This Row],['#]],Input_table[#All],2))</f>
        <v/>
      </c>
      <c r="C104" s="195" t="str">
        <f>IF(VLOOKUP(Table3[[#This Row],['#]],Input_table[#All],3)="","",VLOOKUP(Table3[[#This Row],['#]],Input_table[#All],3))</f>
        <v/>
      </c>
      <c r="D104" s="199"/>
      <c r="E104" s="200"/>
      <c r="F104" s="199"/>
      <c r="G104" s="200"/>
      <c r="H104" s="204">
        <f>ROW(Table3[[#This Row],[Hazard]])-14</f>
        <v>90</v>
      </c>
    </row>
    <row r="105" spans="1:8" x14ac:dyDescent="0.45">
      <c r="A105" s="194">
        <f>Table3[[#This Row],[ID2]]</f>
        <v>91</v>
      </c>
      <c r="B105" s="188" t="str">
        <f>IF(VLOOKUP(Table3[[#This Row],['#]],Input_table[#All],2)="","",VLOOKUP(Table3[[#This Row],['#]],Input_table[#All],2))</f>
        <v/>
      </c>
      <c r="C105" s="195" t="str">
        <f>IF(VLOOKUP(Table3[[#This Row],['#]],Input_table[#All],3)="","",VLOOKUP(Table3[[#This Row],['#]],Input_table[#All],3))</f>
        <v/>
      </c>
      <c r="D105" s="199"/>
      <c r="E105" s="200"/>
      <c r="F105" s="199"/>
      <c r="G105" s="200"/>
      <c r="H105" s="204">
        <f>ROW(Table3[[#This Row],[Hazard]])-14</f>
        <v>91</v>
      </c>
    </row>
    <row r="106" spans="1:8" x14ac:dyDescent="0.45">
      <c r="A106" s="194">
        <f>Table3[[#This Row],[ID2]]</f>
        <v>92</v>
      </c>
      <c r="B106" s="188" t="str">
        <f>IF(VLOOKUP(Table3[[#This Row],['#]],Input_table[#All],2)="","",VLOOKUP(Table3[[#This Row],['#]],Input_table[#All],2))</f>
        <v/>
      </c>
      <c r="C106" s="195" t="str">
        <f>IF(VLOOKUP(Table3[[#This Row],['#]],Input_table[#All],3)="","",VLOOKUP(Table3[[#This Row],['#]],Input_table[#All],3))</f>
        <v/>
      </c>
      <c r="D106" s="199"/>
      <c r="E106" s="200"/>
      <c r="F106" s="199"/>
      <c r="G106" s="200"/>
      <c r="H106" s="204">
        <f>ROW(Table3[[#This Row],[Hazard]])-14</f>
        <v>92</v>
      </c>
    </row>
    <row r="107" spans="1:8" x14ac:dyDescent="0.45">
      <c r="A107" s="194">
        <f>Table3[[#This Row],[ID2]]</f>
        <v>93</v>
      </c>
      <c r="B107" s="188" t="str">
        <f>IF(VLOOKUP(Table3[[#This Row],['#]],Input_table[#All],2)="","",VLOOKUP(Table3[[#This Row],['#]],Input_table[#All],2))</f>
        <v/>
      </c>
      <c r="C107" s="195" t="str">
        <f>IF(VLOOKUP(Table3[[#This Row],['#]],Input_table[#All],3)="","",VLOOKUP(Table3[[#This Row],['#]],Input_table[#All],3))</f>
        <v/>
      </c>
      <c r="D107" s="199"/>
      <c r="E107" s="200"/>
      <c r="F107" s="199"/>
      <c r="G107" s="200"/>
      <c r="H107" s="204">
        <f>ROW(Table3[[#This Row],[Hazard]])-14</f>
        <v>93</v>
      </c>
    </row>
    <row r="108" spans="1:8" x14ac:dyDescent="0.45">
      <c r="A108" s="194">
        <f>Table3[[#This Row],[ID2]]</f>
        <v>94</v>
      </c>
      <c r="B108" s="188" t="str">
        <f>IF(VLOOKUP(Table3[[#This Row],['#]],Input_table[#All],2)="","",VLOOKUP(Table3[[#This Row],['#]],Input_table[#All],2))</f>
        <v/>
      </c>
      <c r="C108" s="195" t="str">
        <f>IF(VLOOKUP(Table3[[#This Row],['#]],Input_table[#All],3)="","",VLOOKUP(Table3[[#This Row],['#]],Input_table[#All],3))</f>
        <v/>
      </c>
      <c r="D108" s="199"/>
      <c r="E108" s="200"/>
      <c r="F108" s="199"/>
      <c r="G108" s="200"/>
      <c r="H108" s="204">
        <f>ROW(Table3[[#This Row],[Hazard]])-14</f>
        <v>94</v>
      </c>
    </row>
    <row r="109" spans="1:8" x14ac:dyDescent="0.45">
      <c r="A109" s="194">
        <f>Table3[[#This Row],[ID2]]</f>
        <v>95</v>
      </c>
      <c r="B109" s="188" t="str">
        <f>IF(VLOOKUP(Table3[[#This Row],['#]],Input_table[#All],2)="","",VLOOKUP(Table3[[#This Row],['#]],Input_table[#All],2))</f>
        <v/>
      </c>
      <c r="C109" s="195" t="str">
        <f>IF(VLOOKUP(Table3[[#This Row],['#]],Input_table[#All],3)="","",VLOOKUP(Table3[[#This Row],['#]],Input_table[#All],3))</f>
        <v/>
      </c>
      <c r="D109" s="199"/>
      <c r="E109" s="200"/>
      <c r="F109" s="199"/>
      <c r="G109" s="200"/>
      <c r="H109" s="204">
        <f>ROW(Table3[[#This Row],[Hazard]])-14</f>
        <v>95</v>
      </c>
    </row>
    <row r="110" spans="1:8" x14ac:dyDescent="0.45">
      <c r="A110" s="194">
        <f>Table3[[#This Row],[ID2]]</f>
        <v>96</v>
      </c>
      <c r="B110" s="188" t="str">
        <f>IF(VLOOKUP(Table3[[#This Row],['#]],Input_table[#All],2)="","",VLOOKUP(Table3[[#This Row],['#]],Input_table[#All],2))</f>
        <v/>
      </c>
      <c r="C110" s="195" t="str">
        <f>IF(VLOOKUP(Table3[[#This Row],['#]],Input_table[#All],3)="","",VLOOKUP(Table3[[#This Row],['#]],Input_table[#All],3))</f>
        <v/>
      </c>
      <c r="D110" s="199"/>
      <c r="E110" s="200"/>
      <c r="F110" s="199"/>
      <c r="G110" s="200"/>
      <c r="H110" s="204">
        <f>ROW(Table3[[#This Row],[Hazard]])-14</f>
        <v>96</v>
      </c>
    </row>
    <row r="111" spans="1:8" x14ac:dyDescent="0.45">
      <c r="A111" s="194">
        <f>Table3[[#This Row],[ID2]]</f>
        <v>97</v>
      </c>
      <c r="B111" s="188" t="str">
        <f>IF(VLOOKUP(Table3[[#This Row],['#]],Input_table[#All],2)="","",VLOOKUP(Table3[[#This Row],['#]],Input_table[#All],2))</f>
        <v/>
      </c>
      <c r="C111" s="195" t="str">
        <f>IF(VLOOKUP(Table3[[#This Row],['#]],Input_table[#All],3)="","",VLOOKUP(Table3[[#This Row],['#]],Input_table[#All],3))</f>
        <v/>
      </c>
      <c r="D111" s="199"/>
      <c r="E111" s="200"/>
      <c r="F111" s="199"/>
      <c r="G111" s="200"/>
      <c r="H111" s="204">
        <f>ROW(Table3[[#This Row],[Hazard]])-14</f>
        <v>97</v>
      </c>
    </row>
    <row r="112" spans="1:8" x14ac:dyDescent="0.45">
      <c r="A112" s="194">
        <f>Table3[[#This Row],[ID2]]</f>
        <v>98</v>
      </c>
      <c r="B112" s="188" t="str">
        <f>IF(VLOOKUP(Table3[[#This Row],['#]],Input_table[#All],2)="","",VLOOKUP(Table3[[#This Row],['#]],Input_table[#All],2))</f>
        <v/>
      </c>
      <c r="C112" s="195" t="str">
        <f>IF(VLOOKUP(Table3[[#This Row],['#]],Input_table[#All],3)="","",VLOOKUP(Table3[[#This Row],['#]],Input_table[#All],3))</f>
        <v/>
      </c>
      <c r="D112" s="199"/>
      <c r="E112" s="200"/>
      <c r="F112" s="199"/>
      <c r="G112" s="200"/>
      <c r="H112" s="204">
        <f>ROW(Table3[[#This Row],[Hazard]])-14</f>
        <v>98</v>
      </c>
    </row>
    <row r="113" spans="1:8" x14ac:dyDescent="0.45">
      <c r="A113" s="194">
        <f>Table3[[#This Row],[ID2]]</f>
        <v>99</v>
      </c>
      <c r="B113" s="188" t="str">
        <f>IF(VLOOKUP(Table3[[#This Row],['#]],Input_table[#All],2)="","",VLOOKUP(Table3[[#This Row],['#]],Input_table[#All],2))</f>
        <v/>
      </c>
      <c r="C113" s="195" t="str">
        <f>IF(VLOOKUP(Table3[[#This Row],['#]],Input_table[#All],3)="","",VLOOKUP(Table3[[#This Row],['#]],Input_table[#All],3))</f>
        <v/>
      </c>
      <c r="D113" s="199"/>
      <c r="E113" s="200"/>
      <c r="F113" s="199"/>
      <c r="G113" s="200"/>
      <c r="H113" s="204">
        <f>ROW(Table3[[#This Row],[Hazard]])-14</f>
        <v>99</v>
      </c>
    </row>
    <row r="114" spans="1:8" ht="13.9" thickBot="1" x14ac:dyDescent="0.5">
      <c r="A114" s="196">
        <f>Table3[[#This Row],[ID2]]</f>
        <v>100</v>
      </c>
      <c r="B114" s="197" t="str">
        <f>IF(VLOOKUP(Table3[[#This Row],['#]],Input_table[#All],2)="","",VLOOKUP(Table3[[#This Row],['#]],Input_table[#All],2))</f>
        <v/>
      </c>
      <c r="C114" s="198" t="str">
        <f>IF(VLOOKUP(Table3[[#This Row],['#]],Input_table[#All],3)="","",VLOOKUP(Table3[[#This Row],['#]],Input_table[#All],3))</f>
        <v/>
      </c>
      <c r="D114" s="201"/>
      <c r="E114" s="202"/>
      <c r="F114" s="201"/>
      <c r="G114" s="202"/>
      <c r="H114" s="205">
        <f>ROW(Table3[[#This Row],[Hazard]])-14</f>
        <v>100</v>
      </c>
    </row>
  </sheetData>
  <sheetProtection algorithmName="SHA-512" hashValue="zz2+v7prKGeODC/MhNn2aS2aeTfS8jRlIHWvGDWSSDOO022IuXyc9v0QV+RFvWKRATrX86/wW3vzqiP2nqJJRw==" saltValue="HdQpvD8NndtZ2EwDd2U0Xw==" spinCount="100000" sheet="1" objects="1" scenarios="1"/>
  <mergeCells count="4">
    <mergeCell ref="D13:E13"/>
    <mergeCell ref="F13:G13"/>
    <mergeCell ref="A11:G11"/>
    <mergeCell ref="A12:G12"/>
  </mergeCells>
  <conditionalFormatting sqref="E15">
    <cfRule type="expression" dxfId="100" priority="21">
      <formula>$E15=$E$5</formula>
    </cfRule>
    <cfRule type="expression" dxfId="99" priority="22">
      <formula>$E15=$E$4</formula>
    </cfRule>
    <cfRule type="expression" dxfId="98" priority="23">
      <formula>$E15=$E$3</formula>
    </cfRule>
    <cfRule type="expression" dxfId="97" priority="24">
      <formula>$E15=$E$2</formula>
    </cfRule>
    <cfRule type="expression" dxfId="96" priority="25">
      <formula>$E15=$E$1</formula>
    </cfRule>
  </conditionalFormatting>
  <conditionalFormatting sqref="E16:E114">
    <cfRule type="expression" dxfId="95" priority="16">
      <formula>$E16=$E$5</formula>
    </cfRule>
    <cfRule type="expression" dxfId="94" priority="17">
      <formula>$E16=$E$4</formula>
    </cfRule>
    <cfRule type="expression" dxfId="93" priority="18">
      <formula>$E16=$E$3</formula>
    </cfRule>
    <cfRule type="expression" dxfId="92" priority="19">
      <formula>$E16=$E$2</formula>
    </cfRule>
    <cfRule type="expression" dxfId="91" priority="20">
      <formula>$E16=$E$1</formula>
    </cfRule>
  </conditionalFormatting>
  <conditionalFormatting sqref="G15">
    <cfRule type="expression" dxfId="90" priority="6">
      <formula>$G15=$G$5</formula>
    </cfRule>
    <cfRule type="expression" dxfId="89" priority="7">
      <formula>$G15=$G$4</formula>
    </cfRule>
    <cfRule type="expression" dxfId="88" priority="8">
      <formula>$G15=$G$3</formula>
    </cfRule>
    <cfRule type="expression" dxfId="87" priority="9">
      <formula>$G15=$G$2</formula>
    </cfRule>
    <cfRule type="expression" dxfId="86" priority="10">
      <formula>$G15=$G$1</formula>
    </cfRule>
  </conditionalFormatting>
  <conditionalFormatting sqref="G16:G114">
    <cfRule type="expression" dxfId="85" priority="1">
      <formula>$G16=$G$5</formula>
    </cfRule>
    <cfRule type="expression" dxfId="84" priority="2">
      <formula>$G16=$G$4</formula>
    </cfRule>
    <cfRule type="expression" dxfId="83" priority="3">
      <formula>$G16=$G$3</formula>
    </cfRule>
    <cfRule type="expression" dxfId="82" priority="4">
      <formula>$G16=$G$2</formula>
    </cfRule>
    <cfRule type="expression" dxfId="81" priority="5">
      <formula>$G16=$G$1</formula>
    </cfRule>
  </conditionalFormatting>
  <dataValidations count="2">
    <dataValidation type="list" allowBlank="1" showInputMessage="1" showErrorMessage="1" sqref="E15:E114">
      <formula1>$E$1:$E$5</formula1>
    </dataValidation>
    <dataValidation type="list" allowBlank="1" showInputMessage="1" showErrorMessage="1" sqref="G15:G114">
      <formula1>$G$1:$G$5</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zoomScaleNormal="100" workbookViewId="0">
      <pane xSplit="1" ySplit="2" topLeftCell="B3" activePane="bottomRight" state="frozen"/>
      <selection activeCell="B25" sqref="B25"/>
      <selection pane="topRight" activeCell="B25" sqref="B25"/>
      <selection pane="bottomLeft" activeCell="B25" sqref="B25"/>
      <selection pane="bottomRight" activeCell="AE1" sqref="AE1"/>
    </sheetView>
  </sheetViews>
  <sheetFormatPr defaultRowHeight="14.25" x14ac:dyDescent="0.45"/>
  <sheetData>
    <row r="1" spans="1:34" x14ac:dyDescent="0.45">
      <c r="B1">
        <v>2</v>
      </c>
      <c r="C1">
        <v>3</v>
      </c>
      <c r="D1">
        <v>32</v>
      </c>
      <c r="E1">
        <f>D1+1</f>
        <v>33</v>
      </c>
      <c r="F1">
        <f t="shared" ref="F1:AB1" si="0">E1+1</f>
        <v>34</v>
      </c>
      <c r="G1">
        <f t="shared" si="0"/>
        <v>35</v>
      </c>
      <c r="H1">
        <f t="shared" si="0"/>
        <v>36</v>
      </c>
      <c r="I1">
        <f t="shared" si="0"/>
        <v>37</v>
      </c>
      <c r="J1">
        <f t="shared" si="0"/>
        <v>38</v>
      </c>
      <c r="K1">
        <f t="shared" si="0"/>
        <v>39</v>
      </c>
      <c r="L1">
        <f t="shared" si="0"/>
        <v>40</v>
      </c>
      <c r="M1">
        <f t="shared" si="0"/>
        <v>41</v>
      </c>
      <c r="N1">
        <f t="shared" si="0"/>
        <v>42</v>
      </c>
      <c r="O1">
        <f t="shared" si="0"/>
        <v>43</v>
      </c>
      <c r="P1">
        <f t="shared" si="0"/>
        <v>44</v>
      </c>
      <c r="Q1">
        <f t="shared" si="0"/>
        <v>45</v>
      </c>
      <c r="R1">
        <f t="shared" si="0"/>
        <v>46</v>
      </c>
      <c r="S1">
        <f t="shared" si="0"/>
        <v>47</v>
      </c>
      <c r="T1">
        <f t="shared" si="0"/>
        <v>48</v>
      </c>
      <c r="U1">
        <f t="shared" si="0"/>
        <v>49</v>
      </c>
      <c r="V1">
        <f t="shared" si="0"/>
        <v>50</v>
      </c>
      <c r="W1">
        <f t="shared" si="0"/>
        <v>51</v>
      </c>
      <c r="X1">
        <f t="shared" si="0"/>
        <v>52</v>
      </c>
      <c r="Y1">
        <f t="shared" si="0"/>
        <v>53</v>
      </c>
      <c r="Z1">
        <f t="shared" si="0"/>
        <v>54</v>
      </c>
      <c r="AA1">
        <f t="shared" si="0"/>
        <v>55</v>
      </c>
      <c r="AB1">
        <f t="shared" si="0"/>
        <v>56</v>
      </c>
      <c r="AC1">
        <v>25</v>
      </c>
      <c r="AD1">
        <v>31</v>
      </c>
    </row>
    <row r="2" spans="1:34" x14ac:dyDescent="0.45">
      <c r="A2" t="s">
        <v>21</v>
      </c>
      <c r="B2" t="s">
        <v>8</v>
      </c>
      <c r="C2" t="s">
        <v>102</v>
      </c>
      <c r="D2" t="s">
        <v>76</v>
      </c>
      <c r="E2" t="s">
        <v>77</v>
      </c>
      <c r="F2" t="s">
        <v>78</v>
      </c>
      <c r="G2" t="s">
        <v>79</v>
      </c>
      <c r="H2" t="s">
        <v>80</v>
      </c>
      <c r="I2" t="s">
        <v>81</v>
      </c>
      <c r="J2" t="s">
        <v>82</v>
      </c>
      <c r="K2" t="s">
        <v>83</v>
      </c>
      <c r="L2" t="s">
        <v>84</v>
      </c>
      <c r="M2" t="s">
        <v>85</v>
      </c>
      <c r="N2" t="s">
        <v>86</v>
      </c>
      <c r="O2" t="s">
        <v>87</v>
      </c>
      <c r="P2" t="s">
        <v>88</v>
      </c>
      <c r="Q2" t="s">
        <v>89</v>
      </c>
      <c r="R2" t="s">
        <v>90</v>
      </c>
      <c r="S2" t="s">
        <v>91</v>
      </c>
      <c r="T2" t="s">
        <v>92</v>
      </c>
      <c r="U2" t="s">
        <v>93</v>
      </c>
      <c r="V2" t="s">
        <v>94</v>
      </c>
      <c r="W2" t="s">
        <v>95</v>
      </c>
      <c r="X2" t="s">
        <v>96</v>
      </c>
      <c r="Y2" t="s">
        <v>97</v>
      </c>
      <c r="Z2" t="s">
        <v>98</v>
      </c>
      <c r="AA2" t="s">
        <v>99</v>
      </c>
      <c r="AB2" t="s">
        <v>100</v>
      </c>
      <c r="AC2" t="s">
        <v>56</v>
      </c>
      <c r="AD2" t="s">
        <v>106</v>
      </c>
      <c r="AE2" t="s">
        <v>107</v>
      </c>
      <c r="AF2" t="s">
        <v>116</v>
      </c>
      <c r="AG2" t="s">
        <v>117</v>
      </c>
      <c r="AH2" t="s">
        <v>121</v>
      </c>
    </row>
    <row r="3" spans="1:34" x14ac:dyDescent="0.45">
      <c r="A3">
        <v>1</v>
      </c>
      <c r="B3">
        <f>VLOOKUP($A3,Input_table[],B$1)</f>
        <v>0</v>
      </c>
      <c r="C3">
        <f>VLOOKUP($A3,Input_table[],C$1)</f>
        <v>0</v>
      </c>
      <c r="D3" t="str">
        <f>VLOOKUP($A3,Input_table[],D$1)</f>
        <v/>
      </c>
      <c r="E3" t="str">
        <f>VLOOKUP($A3,Input_table[],E$1)</f>
        <v/>
      </c>
      <c r="F3" t="str">
        <f>VLOOKUP($A3,Input_table[],F$1)</f>
        <v/>
      </c>
      <c r="G3" t="str">
        <f>VLOOKUP($A3,Input_table[],G$1)</f>
        <v/>
      </c>
      <c r="H3" t="str">
        <f>VLOOKUP($A3,Input_table[],H$1)</f>
        <v/>
      </c>
      <c r="I3" t="str">
        <f>VLOOKUP($A3,Input_table[],I$1)</f>
        <v/>
      </c>
      <c r="J3" t="str">
        <f>VLOOKUP($A3,Input_table[],J$1)</f>
        <v/>
      </c>
      <c r="K3" t="str">
        <f>VLOOKUP($A3,Input_table[],K$1)</f>
        <v/>
      </c>
      <c r="L3" t="str">
        <f>VLOOKUP($A3,Input_table[],L$1)</f>
        <v/>
      </c>
      <c r="M3" t="str">
        <f>VLOOKUP($A3,Input_table[],M$1)</f>
        <v/>
      </c>
      <c r="N3" t="str">
        <f>VLOOKUP($A3,Input_table[],N$1)</f>
        <v/>
      </c>
      <c r="O3" t="str">
        <f>VLOOKUP($A3,Input_table[],O$1)</f>
        <v/>
      </c>
      <c r="P3" t="str">
        <f>VLOOKUP($A3,Input_table[],P$1)</f>
        <v/>
      </c>
      <c r="Q3" t="str">
        <f>VLOOKUP($A3,Input_table[],Q$1)</f>
        <v/>
      </c>
      <c r="R3" t="str">
        <f>VLOOKUP($A3,Input_table[],R$1)</f>
        <v/>
      </c>
      <c r="S3" t="str">
        <f>VLOOKUP($A3,Input_table[],S$1)</f>
        <v/>
      </c>
      <c r="T3" t="str">
        <f>VLOOKUP($A3,Input_table[],T$1)</f>
        <v/>
      </c>
      <c r="U3" t="str">
        <f>VLOOKUP($A3,Input_table[],U$1)</f>
        <v/>
      </c>
      <c r="V3" t="str">
        <f>VLOOKUP($A3,Input_table[],V$1)</f>
        <v/>
      </c>
      <c r="W3" t="str">
        <f>VLOOKUP($A3,Input_table[],W$1)</f>
        <v/>
      </c>
      <c r="X3" t="str">
        <f>VLOOKUP($A3,Input_table[],X$1)</f>
        <v/>
      </c>
      <c r="Y3" t="str">
        <f>VLOOKUP($A3,Input_table[],Y$1)</f>
        <v/>
      </c>
      <c r="Z3" t="str">
        <f>VLOOKUP($A3,Input_table[],Z$1)</f>
        <v/>
      </c>
      <c r="AA3" t="str">
        <f>VLOOKUP($A3,Input_table[],AA$1)</f>
        <v/>
      </c>
      <c r="AB3" t="str">
        <f>VLOOKUP($A3,Input_table[],AB$1)</f>
        <v/>
      </c>
      <c r="AC3" t="str">
        <f>IF(AD3="","",AD3&amp;". "&amp;VLOOKUP($A3,Input_table[],AC$1))</f>
        <v/>
      </c>
      <c r="AD3" t="str">
        <f>IF(VLOOKUP($A3,Input_table[],AD$1)=0,"",VLOOKUP($A3,Input_table[],AD$1))</f>
        <v/>
      </c>
      <c r="AE3" t="str">
        <f t="shared" ref="AE3" si="1">IF(AD3="","","(" &amp; A3&amp; ") "&amp;B3&amp;" =&gt; " &amp;C3)</f>
        <v/>
      </c>
      <c r="AF3" t="str">
        <f t="shared" ref="AF3:AF23" si="2">IF(AD3="","",1)</f>
        <v/>
      </c>
      <c r="AG3" t="str">
        <f t="shared" ref="AG3:AG23" si="3">IF(AD3="","",IF(AD3&gt;=3,1,""))</f>
        <v/>
      </c>
      <c r="AH3" t="str">
        <f t="shared" ref="AH3:AH23" si="4">IF(AD3="","",IF(AD3&gt;=4,1,""))</f>
        <v/>
      </c>
    </row>
    <row r="4" spans="1:34" x14ac:dyDescent="0.45">
      <c r="A4">
        <v>2</v>
      </c>
      <c r="B4">
        <f>VLOOKUP($A4,Input_table[],B$1)</f>
        <v>0</v>
      </c>
      <c r="C4">
        <f>VLOOKUP($A4,Input_table[],C$1)</f>
        <v>0</v>
      </c>
      <c r="D4" t="str">
        <f>VLOOKUP($A4,Input_table[],D$1)</f>
        <v/>
      </c>
      <c r="E4" t="str">
        <f>VLOOKUP($A4,Input_table[],E$1)</f>
        <v/>
      </c>
      <c r="F4" t="str">
        <f>VLOOKUP($A4,Input_table[],F$1)</f>
        <v/>
      </c>
      <c r="G4" t="str">
        <f>VLOOKUP($A4,Input_table[],G$1)</f>
        <v/>
      </c>
      <c r="H4" t="str">
        <f>VLOOKUP($A4,Input_table[],H$1)</f>
        <v/>
      </c>
      <c r="I4" t="str">
        <f>VLOOKUP($A4,Input_table[],I$1)</f>
        <v/>
      </c>
      <c r="J4" t="str">
        <f>VLOOKUP($A4,Input_table[],J$1)</f>
        <v/>
      </c>
      <c r="K4" t="str">
        <f>VLOOKUP($A4,Input_table[],K$1)</f>
        <v/>
      </c>
      <c r="L4" t="str">
        <f>VLOOKUP($A4,Input_table[],L$1)</f>
        <v/>
      </c>
      <c r="M4" t="str">
        <f>VLOOKUP($A4,Input_table[],M$1)</f>
        <v/>
      </c>
      <c r="N4" t="str">
        <f>VLOOKUP($A4,Input_table[],N$1)</f>
        <v/>
      </c>
      <c r="O4" t="str">
        <f>VLOOKUP($A4,Input_table[],O$1)</f>
        <v/>
      </c>
      <c r="P4" t="str">
        <f>VLOOKUP($A4,Input_table[],P$1)</f>
        <v/>
      </c>
      <c r="Q4" t="str">
        <f>VLOOKUP($A4,Input_table[],Q$1)</f>
        <v/>
      </c>
      <c r="R4" t="str">
        <f>VLOOKUP($A4,Input_table[],R$1)</f>
        <v/>
      </c>
      <c r="S4" t="str">
        <f>VLOOKUP($A4,Input_table[],S$1)</f>
        <v/>
      </c>
      <c r="T4" t="str">
        <f>VLOOKUP($A4,Input_table[],T$1)</f>
        <v/>
      </c>
      <c r="U4" t="str">
        <f>VLOOKUP($A4,Input_table[],U$1)</f>
        <v/>
      </c>
      <c r="V4" t="str">
        <f>VLOOKUP($A4,Input_table[],V$1)</f>
        <v/>
      </c>
      <c r="W4" t="str">
        <f>VLOOKUP($A4,Input_table[],W$1)</f>
        <v/>
      </c>
      <c r="X4" t="str">
        <f>VLOOKUP($A4,Input_table[],X$1)</f>
        <v/>
      </c>
      <c r="Y4" t="str">
        <f>VLOOKUP($A4,Input_table[],Y$1)</f>
        <v/>
      </c>
      <c r="Z4" t="str">
        <f>VLOOKUP($A4,Input_table[],Z$1)</f>
        <v/>
      </c>
      <c r="AA4" t="str">
        <f>VLOOKUP($A4,Input_table[],AA$1)</f>
        <v/>
      </c>
      <c r="AB4" t="str">
        <f>VLOOKUP($A4,Input_table[],AB$1)</f>
        <v/>
      </c>
      <c r="AC4" t="str">
        <f>IF(AD4="","",AD4&amp;". "&amp;VLOOKUP($A4,Input_table[],AC$1))</f>
        <v/>
      </c>
      <c r="AD4" t="str">
        <f>IF(VLOOKUP($A4,Input_table[],AD$1)=0,"",VLOOKUP($A4,Input_table[],AD$1))</f>
        <v/>
      </c>
      <c r="AE4" t="str">
        <f t="shared" ref="AE4" si="5">IF(AD4="","","(" &amp; A4&amp; ") "&amp;B4&amp;" =&gt; " &amp;C4)</f>
        <v/>
      </c>
      <c r="AF4" t="str">
        <f t="shared" si="2"/>
        <v/>
      </c>
      <c r="AG4" t="str">
        <f t="shared" si="3"/>
        <v/>
      </c>
      <c r="AH4" t="str">
        <f t="shared" si="4"/>
        <v/>
      </c>
    </row>
    <row r="5" spans="1:34" x14ac:dyDescent="0.45">
      <c r="A5">
        <v>3</v>
      </c>
      <c r="B5">
        <f>VLOOKUP($A5,Input_table[],B$1)</f>
        <v>0</v>
      </c>
      <c r="C5">
        <f>VLOOKUP($A5,Input_table[],C$1)</f>
        <v>0</v>
      </c>
      <c r="D5" t="str">
        <f>VLOOKUP($A5,Input_table[],D$1)</f>
        <v/>
      </c>
      <c r="E5" t="str">
        <f>VLOOKUP($A5,Input_table[],E$1)</f>
        <v/>
      </c>
      <c r="F5" t="str">
        <f>VLOOKUP($A5,Input_table[],F$1)</f>
        <v/>
      </c>
      <c r="G5" t="str">
        <f>VLOOKUP($A5,Input_table[],G$1)</f>
        <v/>
      </c>
      <c r="H5" t="str">
        <f>VLOOKUP($A5,Input_table[],H$1)</f>
        <v/>
      </c>
      <c r="I5" t="str">
        <f>VLOOKUP($A5,Input_table[],I$1)</f>
        <v/>
      </c>
      <c r="J5" t="str">
        <f>VLOOKUP($A5,Input_table[],J$1)</f>
        <v/>
      </c>
      <c r="K5" t="str">
        <f>VLOOKUP($A5,Input_table[],K$1)</f>
        <v/>
      </c>
      <c r="L5" t="str">
        <f>VLOOKUP($A5,Input_table[],L$1)</f>
        <v/>
      </c>
      <c r="M5" t="str">
        <f>VLOOKUP($A5,Input_table[],M$1)</f>
        <v/>
      </c>
      <c r="N5" t="str">
        <f>VLOOKUP($A5,Input_table[],N$1)</f>
        <v/>
      </c>
      <c r="O5" t="str">
        <f>VLOOKUP($A5,Input_table[],O$1)</f>
        <v/>
      </c>
      <c r="P5" t="str">
        <f>VLOOKUP($A5,Input_table[],P$1)</f>
        <v/>
      </c>
      <c r="Q5" t="str">
        <f>VLOOKUP($A5,Input_table[],Q$1)</f>
        <v/>
      </c>
      <c r="R5" t="str">
        <f>VLOOKUP($A5,Input_table[],R$1)</f>
        <v/>
      </c>
      <c r="S5" t="str">
        <f>VLOOKUP($A5,Input_table[],S$1)</f>
        <v/>
      </c>
      <c r="T5" t="str">
        <f>VLOOKUP($A5,Input_table[],T$1)</f>
        <v/>
      </c>
      <c r="U5" t="str">
        <f>VLOOKUP($A5,Input_table[],U$1)</f>
        <v/>
      </c>
      <c r="V5" t="str">
        <f>VLOOKUP($A5,Input_table[],V$1)</f>
        <v/>
      </c>
      <c r="W5" t="str">
        <f>VLOOKUP($A5,Input_table[],W$1)</f>
        <v/>
      </c>
      <c r="X5" t="str">
        <f>VLOOKUP($A5,Input_table[],X$1)</f>
        <v/>
      </c>
      <c r="Y5" t="str">
        <f>VLOOKUP($A5,Input_table[],Y$1)</f>
        <v/>
      </c>
      <c r="Z5" t="str">
        <f>VLOOKUP($A5,Input_table[],Z$1)</f>
        <v/>
      </c>
      <c r="AA5" t="str">
        <f>VLOOKUP($A5,Input_table[],AA$1)</f>
        <v/>
      </c>
      <c r="AB5" t="str">
        <f>VLOOKUP($A5,Input_table[],AB$1)</f>
        <v/>
      </c>
      <c r="AC5" t="str">
        <f>IF(AD5="","",AD5&amp;". "&amp;VLOOKUP($A5,Input_table[],AC$1))</f>
        <v/>
      </c>
      <c r="AD5" t="str">
        <f>IF(VLOOKUP($A5,Input_table[],AD$1)=0,"",VLOOKUP($A5,Input_table[],AD$1))</f>
        <v/>
      </c>
      <c r="AE5" t="str">
        <f t="shared" ref="AE5:AE68" si="6">IF(AD5="","","(" &amp; A5&amp; ") "&amp;B5&amp;" =&gt; " &amp;C5)</f>
        <v/>
      </c>
      <c r="AF5" t="str">
        <f t="shared" si="2"/>
        <v/>
      </c>
      <c r="AG5" t="str">
        <f t="shared" si="3"/>
        <v/>
      </c>
      <c r="AH5" t="str">
        <f t="shared" si="4"/>
        <v/>
      </c>
    </row>
    <row r="6" spans="1:34" ht="34.9" customHeight="1" x14ac:dyDescent="0.45">
      <c r="A6">
        <v>4</v>
      </c>
      <c r="B6">
        <f>VLOOKUP($A6,Input_table[],B$1)</f>
        <v>0</v>
      </c>
      <c r="C6">
        <f>VLOOKUP($A6,Input_table[],C$1)</f>
        <v>0</v>
      </c>
      <c r="D6" t="str">
        <f>VLOOKUP($A6,Input_table[],D$1)</f>
        <v/>
      </c>
      <c r="E6" t="str">
        <f>VLOOKUP($A6,Input_table[],E$1)</f>
        <v/>
      </c>
      <c r="F6" t="str">
        <f>VLOOKUP($A6,Input_table[],F$1)</f>
        <v/>
      </c>
      <c r="G6" t="str">
        <f>VLOOKUP($A6,Input_table[],G$1)</f>
        <v/>
      </c>
      <c r="H6" t="str">
        <f>VLOOKUP($A6,Input_table[],H$1)</f>
        <v/>
      </c>
      <c r="I6" t="str">
        <f>VLOOKUP($A6,Input_table[],I$1)</f>
        <v/>
      </c>
      <c r="J6" t="str">
        <f>VLOOKUP($A6,Input_table[],J$1)</f>
        <v/>
      </c>
      <c r="K6" t="str">
        <f>VLOOKUP($A6,Input_table[],K$1)</f>
        <v/>
      </c>
      <c r="L6" t="str">
        <f>VLOOKUP($A6,Input_table[],L$1)</f>
        <v/>
      </c>
      <c r="M6" t="str">
        <f>VLOOKUP($A6,Input_table[],M$1)</f>
        <v/>
      </c>
      <c r="N6" t="str">
        <f>VLOOKUP($A6,Input_table[],N$1)</f>
        <v/>
      </c>
      <c r="O6" t="str">
        <f>VLOOKUP($A6,Input_table[],O$1)</f>
        <v/>
      </c>
      <c r="P6" t="str">
        <f>VLOOKUP($A6,Input_table[],P$1)</f>
        <v/>
      </c>
      <c r="Q6" t="str">
        <f>VLOOKUP($A6,Input_table[],Q$1)</f>
        <v/>
      </c>
      <c r="R6" t="str">
        <f>VLOOKUP($A6,Input_table[],R$1)</f>
        <v/>
      </c>
      <c r="S6" t="str">
        <f>VLOOKUP($A6,Input_table[],S$1)</f>
        <v/>
      </c>
      <c r="T6" t="str">
        <f>VLOOKUP($A6,Input_table[],T$1)</f>
        <v/>
      </c>
      <c r="U6" t="str">
        <f>VLOOKUP($A6,Input_table[],U$1)</f>
        <v/>
      </c>
      <c r="V6" t="str">
        <f>VLOOKUP($A6,Input_table[],V$1)</f>
        <v/>
      </c>
      <c r="W6" t="str">
        <f>VLOOKUP($A6,Input_table[],W$1)</f>
        <v/>
      </c>
      <c r="X6" t="str">
        <f>VLOOKUP($A6,Input_table[],X$1)</f>
        <v/>
      </c>
      <c r="Y6" t="str">
        <f>VLOOKUP($A6,Input_table[],Y$1)</f>
        <v/>
      </c>
      <c r="Z6" t="str">
        <f>VLOOKUP($A6,Input_table[],Z$1)</f>
        <v/>
      </c>
      <c r="AA6" t="str">
        <f>VLOOKUP($A6,Input_table[],AA$1)</f>
        <v/>
      </c>
      <c r="AB6" t="str">
        <f>VLOOKUP($A6,Input_table[],AB$1)</f>
        <v/>
      </c>
      <c r="AC6" t="str">
        <f>IF(AD6="","",AD6&amp;". "&amp;VLOOKUP($A6,Input_table[],AC$1))</f>
        <v/>
      </c>
      <c r="AD6" t="str">
        <f>IF(VLOOKUP($A6,Input_table[],AD$1)=0,"",VLOOKUP($A6,Input_table[],AD$1))</f>
        <v/>
      </c>
      <c r="AE6" t="str">
        <f t="shared" si="6"/>
        <v/>
      </c>
      <c r="AF6" t="str">
        <f t="shared" si="2"/>
        <v/>
      </c>
      <c r="AG6" t="str">
        <f t="shared" si="3"/>
        <v/>
      </c>
      <c r="AH6" t="str">
        <f t="shared" si="4"/>
        <v/>
      </c>
    </row>
    <row r="7" spans="1:34" x14ac:dyDescent="0.45">
      <c r="A7">
        <v>5</v>
      </c>
      <c r="B7">
        <f>VLOOKUP($A7,Input_table[],B$1)</f>
        <v>0</v>
      </c>
      <c r="C7">
        <f>VLOOKUP($A7,Input_table[],C$1)</f>
        <v>0</v>
      </c>
      <c r="D7" t="str">
        <f>VLOOKUP($A7,Input_table[],D$1)</f>
        <v/>
      </c>
      <c r="E7" t="str">
        <f>VLOOKUP($A7,Input_table[],E$1)</f>
        <v/>
      </c>
      <c r="F7" t="str">
        <f>VLOOKUP($A7,Input_table[],F$1)</f>
        <v/>
      </c>
      <c r="G7" t="str">
        <f>VLOOKUP($A7,Input_table[],G$1)</f>
        <v/>
      </c>
      <c r="H7" t="str">
        <f>VLOOKUP($A7,Input_table[],H$1)</f>
        <v/>
      </c>
      <c r="I7" t="str">
        <f>VLOOKUP($A7,Input_table[],I$1)</f>
        <v/>
      </c>
      <c r="J7" t="str">
        <f>VLOOKUP($A7,Input_table[],J$1)</f>
        <v/>
      </c>
      <c r="K7" t="str">
        <f>VLOOKUP($A7,Input_table[],K$1)</f>
        <v/>
      </c>
      <c r="L7" t="str">
        <f>VLOOKUP($A7,Input_table[],L$1)</f>
        <v/>
      </c>
      <c r="M7" t="str">
        <f>VLOOKUP($A7,Input_table[],M$1)</f>
        <v/>
      </c>
      <c r="N7" t="str">
        <f>VLOOKUP($A7,Input_table[],N$1)</f>
        <v/>
      </c>
      <c r="O7" t="str">
        <f>VLOOKUP($A7,Input_table[],O$1)</f>
        <v/>
      </c>
      <c r="P7" t="str">
        <f>VLOOKUP($A7,Input_table[],P$1)</f>
        <v/>
      </c>
      <c r="Q7" t="str">
        <f>VLOOKUP($A7,Input_table[],Q$1)</f>
        <v/>
      </c>
      <c r="R7" t="str">
        <f>VLOOKUP($A7,Input_table[],R$1)</f>
        <v/>
      </c>
      <c r="S7" t="str">
        <f>VLOOKUP($A7,Input_table[],S$1)</f>
        <v/>
      </c>
      <c r="T7" t="str">
        <f>VLOOKUP($A7,Input_table[],T$1)</f>
        <v/>
      </c>
      <c r="U7" t="str">
        <f>VLOOKUP($A7,Input_table[],U$1)</f>
        <v/>
      </c>
      <c r="V7" t="str">
        <f>VLOOKUP($A7,Input_table[],V$1)</f>
        <v/>
      </c>
      <c r="W7" t="str">
        <f>VLOOKUP($A7,Input_table[],W$1)</f>
        <v/>
      </c>
      <c r="X7" t="str">
        <f>VLOOKUP($A7,Input_table[],X$1)</f>
        <v/>
      </c>
      <c r="Y7" t="str">
        <f>VLOOKUP($A7,Input_table[],Y$1)</f>
        <v/>
      </c>
      <c r="Z7" t="str">
        <f>VLOOKUP($A7,Input_table[],Z$1)</f>
        <v/>
      </c>
      <c r="AA7" t="str">
        <f>VLOOKUP($A7,Input_table[],AA$1)</f>
        <v/>
      </c>
      <c r="AB7" t="str">
        <f>VLOOKUP($A7,Input_table[],AB$1)</f>
        <v/>
      </c>
      <c r="AC7" t="str">
        <f>IF(AD7="","",AD7&amp;". "&amp;VLOOKUP($A7,Input_table[],AC$1))</f>
        <v/>
      </c>
      <c r="AD7" t="str">
        <f>IF(VLOOKUP($A7,Input_table[],AD$1)=0,"",VLOOKUP($A7,Input_table[],AD$1))</f>
        <v/>
      </c>
      <c r="AE7" t="str">
        <f t="shared" si="6"/>
        <v/>
      </c>
      <c r="AF7" t="str">
        <f t="shared" si="2"/>
        <v/>
      </c>
      <c r="AG7" t="str">
        <f t="shared" si="3"/>
        <v/>
      </c>
      <c r="AH7" t="str">
        <f t="shared" si="4"/>
        <v/>
      </c>
    </row>
    <row r="8" spans="1:34" x14ac:dyDescent="0.45">
      <c r="A8">
        <v>6</v>
      </c>
      <c r="B8">
        <f>VLOOKUP($A8,Input_table[],B$1)</f>
        <v>0</v>
      </c>
      <c r="C8">
        <f>VLOOKUP($A8,Input_table[],C$1)</f>
        <v>0</v>
      </c>
      <c r="D8" t="str">
        <f>VLOOKUP($A8,Input_table[],D$1)</f>
        <v/>
      </c>
      <c r="E8" t="str">
        <f>VLOOKUP($A8,Input_table[],E$1)</f>
        <v/>
      </c>
      <c r="F8" t="str">
        <f>VLOOKUP($A8,Input_table[],F$1)</f>
        <v/>
      </c>
      <c r="G8" t="str">
        <f>VLOOKUP($A8,Input_table[],G$1)</f>
        <v/>
      </c>
      <c r="H8" t="str">
        <f>VLOOKUP($A8,Input_table[],H$1)</f>
        <v/>
      </c>
      <c r="I8" t="str">
        <f>VLOOKUP($A8,Input_table[],I$1)</f>
        <v/>
      </c>
      <c r="J8" t="str">
        <f>VLOOKUP($A8,Input_table[],J$1)</f>
        <v/>
      </c>
      <c r="K8" t="str">
        <f>VLOOKUP($A8,Input_table[],K$1)</f>
        <v/>
      </c>
      <c r="L8" t="str">
        <f>VLOOKUP($A8,Input_table[],L$1)</f>
        <v/>
      </c>
      <c r="M8" t="str">
        <f>VLOOKUP($A8,Input_table[],M$1)</f>
        <v/>
      </c>
      <c r="N8" t="str">
        <f>VLOOKUP($A8,Input_table[],N$1)</f>
        <v/>
      </c>
      <c r="O8" t="str">
        <f>VLOOKUP($A8,Input_table[],O$1)</f>
        <v/>
      </c>
      <c r="P8" t="str">
        <f>VLOOKUP($A8,Input_table[],P$1)</f>
        <v/>
      </c>
      <c r="Q8" t="str">
        <f>VLOOKUP($A8,Input_table[],Q$1)</f>
        <v/>
      </c>
      <c r="R8" t="str">
        <f>VLOOKUP($A8,Input_table[],R$1)</f>
        <v/>
      </c>
      <c r="S8" t="str">
        <f>VLOOKUP($A8,Input_table[],S$1)</f>
        <v/>
      </c>
      <c r="T8" t="str">
        <f>VLOOKUP($A8,Input_table[],T$1)</f>
        <v/>
      </c>
      <c r="U8" t="str">
        <f>VLOOKUP($A8,Input_table[],U$1)</f>
        <v/>
      </c>
      <c r="V8" t="str">
        <f>VLOOKUP($A8,Input_table[],V$1)</f>
        <v/>
      </c>
      <c r="W8" t="str">
        <f>VLOOKUP($A8,Input_table[],W$1)</f>
        <v/>
      </c>
      <c r="X8" t="str">
        <f>VLOOKUP($A8,Input_table[],X$1)</f>
        <v/>
      </c>
      <c r="Y8" t="str">
        <f>VLOOKUP($A8,Input_table[],Y$1)</f>
        <v/>
      </c>
      <c r="Z8" t="str">
        <f>VLOOKUP($A8,Input_table[],Z$1)</f>
        <v/>
      </c>
      <c r="AA8" t="str">
        <f>VLOOKUP($A8,Input_table[],AA$1)</f>
        <v/>
      </c>
      <c r="AB8" t="str">
        <f>VLOOKUP($A8,Input_table[],AB$1)</f>
        <v/>
      </c>
      <c r="AC8" t="str">
        <f>IF(AD8="","",AD8&amp;". "&amp;VLOOKUP($A8,Input_table[],AC$1))</f>
        <v/>
      </c>
      <c r="AD8" t="str">
        <f>IF(VLOOKUP($A8,Input_table[],AD$1)=0,"",VLOOKUP($A8,Input_table[],AD$1))</f>
        <v/>
      </c>
      <c r="AE8" t="str">
        <f t="shared" si="6"/>
        <v/>
      </c>
      <c r="AF8" t="str">
        <f t="shared" si="2"/>
        <v/>
      </c>
      <c r="AG8" t="str">
        <f t="shared" si="3"/>
        <v/>
      </c>
      <c r="AH8" t="str">
        <f t="shared" si="4"/>
        <v/>
      </c>
    </row>
    <row r="9" spans="1:34" x14ac:dyDescent="0.45">
      <c r="A9">
        <v>7</v>
      </c>
      <c r="B9">
        <f>VLOOKUP($A9,Input_table[],B$1)</f>
        <v>0</v>
      </c>
      <c r="C9">
        <f>VLOOKUP($A9,Input_table[],C$1)</f>
        <v>0</v>
      </c>
      <c r="D9" t="str">
        <f>VLOOKUP($A9,Input_table[],D$1)</f>
        <v/>
      </c>
      <c r="E9" t="str">
        <f>VLOOKUP($A9,Input_table[],E$1)</f>
        <v/>
      </c>
      <c r="F9" t="str">
        <f>VLOOKUP($A9,Input_table[],F$1)</f>
        <v/>
      </c>
      <c r="G9" t="str">
        <f>VLOOKUP($A9,Input_table[],G$1)</f>
        <v/>
      </c>
      <c r="H9" t="str">
        <f>VLOOKUP($A9,Input_table[],H$1)</f>
        <v/>
      </c>
      <c r="I9" t="str">
        <f>VLOOKUP($A9,Input_table[],I$1)</f>
        <v/>
      </c>
      <c r="J9" t="str">
        <f>VLOOKUP($A9,Input_table[],J$1)</f>
        <v/>
      </c>
      <c r="K9" t="str">
        <f>VLOOKUP($A9,Input_table[],K$1)</f>
        <v/>
      </c>
      <c r="L9" t="str">
        <f>VLOOKUP($A9,Input_table[],L$1)</f>
        <v/>
      </c>
      <c r="M9" t="str">
        <f>VLOOKUP($A9,Input_table[],M$1)</f>
        <v/>
      </c>
      <c r="N9" t="str">
        <f>VLOOKUP($A9,Input_table[],N$1)</f>
        <v/>
      </c>
      <c r="O9" t="str">
        <f>VLOOKUP($A9,Input_table[],O$1)</f>
        <v/>
      </c>
      <c r="P9" t="str">
        <f>VLOOKUP($A9,Input_table[],P$1)</f>
        <v/>
      </c>
      <c r="Q9" t="str">
        <f>VLOOKUP($A9,Input_table[],Q$1)</f>
        <v/>
      </c>
      <c r="R9" t="str">
        <f>VLOOKUP($A9,Input_table[],R$1)</f>
        <v/>
      </c>
      <c r="S9" t="str">
        <f>VLOOKUP($A9,Input_table[],S$1)</f>
        <v/>
      </c>
      <c r="T9" t="str">
        <f>VLOOKUP($A9,Input_table[],T$1)</f>
        <v/>
      </c>
      <c r="U9" t="str">
        <f>VLOOKUP($A9,Input_table[],U$1)</f>
        <v/>
      </c>
      <c r="V9" t="str">
        <f>VLOOKUP($A9,Input_table[],V$1)</f>
        <v/>
      </c>
      <c r="W9" t="str">
        <f>VLOOKUP($A9,Input_table[],W$1)</f>
        <v/>
      </c>
      <c r="X9" t="str">
        <f>VLOOKUP($A9,Input_table[],X$1)</f>
        <v/>
      </c>
      <c r="Y9" t="str">
        <f>VLOOKUP($A9,Input_table[],Y$1)</f>
        <v/>
      </c>
      <c r="Z9" t="str">
        <f>VLOOKUP($A9,Input_table[],Z$1)</f>
        <v/>
      </c>
      <c r="AA9" t="str">
        <f>VLOOKUP($A9,Input_table[],AA$1)</f>
        <v/>
      </c>
      <c r="AB9" t="str">
        <f>VLOOKUP($A9,Input_table[],AB$1)</f>
        <v/>
      </c>
      <c r="AC9" t="str">
        <f>IF(AD9="","",AD9&amp;". "&amp;VLOOKUP($A9,Input_table[],AC$1))</f>
        <v/>
      </c>
      <c r="AD9" t="str">
        <f>IF(VLOOKUP($A9,Input_table[],AD$1)=0,"",VLOOKUP($A9,Input_table[],AD$1))</f>
        <v/>
      </c>
      <c r="AE9" t="str">
        <f t="shared" si="6"/>
        <v/>
      </c>
      <c r="AF9" t="str">
        <f t="shared" si="2"/>
        <v/>
      </c>
      <c r="AG9" t="str">
        <f t="shared" si="3"/>
        <v/>
      </c>
      <c r="AH9" t="str">
        <f t="shared" si="4"/>
        <v/>
      </c>
    </row>
    <row r="10" spans="1:34" x14ac:dyDescent="0.45">
      <c r="A10">
        <v>8</v>
      </c>
      <c r="B10">
        <f>VLOOKUP($A10,Input_table[],B$1)</f>
        <v>0</v>
      </c>
      <c r="C10">
        <f>VLOOKUP($A10,Input_table[],C$1)</f>
        <v>0</v>
      </c>
      <c r="D10" t="str">
        <f>VLOOKUP($A10,Input_table[],D$1)</f>
        <v/>
      </c>
      <c r="E10" t="str">
        <f>VLOOKUP($A10,Input_table[],E$1)</f>
        <v/>
      </c>
      <c r="F10" t="str">
        <f>VLOOKUP($A10,Input_table[],F$1)</f>
        <v/>
      </c>
      <c r="G10" t="str">
        <f>VLOOKUP($A10,Input_table[],G$1)</f>
        <v/>
      </c>
      <c r="H10" t="str">
        <f>VLOOKUP($A10,Input_table[],H$1)</f>
        <v/>
      </c>
      <c r="I10" t="str">
        <f>VLOOKUP($A10,Input_table[],I$1)</f>
        <v/>
      </c>
      <c r="J10" t="str">
        <f>VLOOKUP($A10,Input_table[],J$1)</f>
        <v/>
      </c>
      <c r="K10" t="str">
        <f>VLOOKUP($A10,Input_table[],K$1)</f>
        <v/>
      </c>
      <c r="L10" t="str">
        <f>VLOOKUP($A10,Input_table[],L$1)</f>
        <v/>
      </c>
      <c r="M10" t="str">
        <f>VLOOKUP($A10,Input_table[],M$1)</f>
        <v/>
      </c>
      <c r="N10" t="str">
        <f>VLOOKUP($A10,Input_table[],N$1)</f>
        <v/>
      </c>
      <c r="O10" t="str">
        <f>VLOOKUP($A10,Input_table[],O$1)</f>
        <v/>
      </c>
      <c r="P10" t="str">
        <f>VLOOKUP($A10,Input_table[],P$1)</f>
        <v/>
      </c>
      <c r="Q10" t="str">
        <f>VLOOKUP($A10,Input_table[],Q$1)</f>
        <v/>
      </c>
      <c r="R10" t="str">
        <f>VLOOKUP($A10,Input_table[],R$1)</f>
        <v/>
      </c>
      <c r="S10" t="str">
        <f>VLOOKUP($A10,Input_table[],S$1)</f>
        <v/>
      </c>
      <c r="T10" t="str">
        <f>VLOOKUP($A10,Input_table[],T$1)</f>
        <v/>
      </c>
      <c r="U10" t="str">
        <f>VLOOKUP($A10,Input_table[],U$1)</f>
        <v/>
      </c>
      <c r="V10" t="str">
        <f>VLOOKUP($A10,Input_table[],V$1)</f>
        <v/>
      </c>
      <c r="W10" t="str">
        <f>VLOOKUP($A10,Input_table[],W$1)</f>
        <v/>
      </c>
      <c r="X10" t="str">
        <f>VLOOKUP($A10,Input_table[],X$1)</f>
        <v/>
      </c>
      <c r="Y10" t="str">
        <f>VLOOKUP($A10,Input_table[],Y$1)</f>
        <v/>
      </c>
      <c r="Z10" t="str">
        <f>VLOOKUP($A10,Input_table[],Z$1)</f>
        <v/>
      </c>
      <c r="AA10" t="str">
        <f>VLOOKUP($A10,Input_table[],AA$1)</f>
        <v/>
      </c>
      <c r="AB10" t="str">
        <f>VLOOKUP($A10,Input_table[],AB$1)</f>
        <v/>
      </c>
      <c r="AC10" t="str">
        <f>IF(AD10="","",AD10&amp;". "&amp;VLOOKUP($A10,Input_table[],AC$1))</f>
        <v/>
      </c>
      <c r="AD10" t="str">
        <f>IF(VLOOKUP($A10,Input_table[],AD$1)=0,"",VLOOKUP($A10,Input_table[],AD$1))</f>
        <v/>
      </c>
      <c r="AE10" t="str">
        <f t="shared" si="6"/>
        <v/>
      </c>
      <c r="AF10" t="str">
        <f t="shared" si="2"/>
        <v/>
      </c>
      <c r="AG10" t="str">
        <f t="shared" si="3"/>
        <v/>
      </c>
      <c r="AH10" t="str">
        <f t="shared" si="4"/>
        <v/>
      </c>
    </row>
    <row r="11" spans="1:34" x14ac:dyDescent="0.45">
      <c r="A11">
        <v>9</v>
      </c>
      <c r="B11">
        <f>VLOOKUP($A11,Input_table[],B$1)</f>
        <v>0</v>
      </c>
      <c r="C11">
        <f>VLOOKUP($A11,Input_table[],C$1)</f>
        <v>0</v>
      </c>
      <c r="D11" t="str">
        <f>VLOOKUP($A11,Input_table[],D$1)</f>
        <v/>
      </c>
      <c r="E11" t="str">
        <f>VLOOKUP($A11,Input_table[],E$1)</f>
        <v/>
      </c>
      <c r="F11" t="str">
        <f>VLOOKUP($A11,Input_table[],F$1)</f>
        <v/>
      </c>
      <c r="G11" t="str">
        <f>VLOOKUP($A11,Input_table[],G$1)</f>
        <v/>
      </c>
      <c r="H11" t="str">
        <f>VLOOKUP($A11,Input_table[],H$1)</f>
        <v/>
      </c>
      <c r="I11" t="str">
        <f>VLOOKUP($A11,Input_table[],I$1)</f>
        <v/>
      </c>
      <c r="J11" t="str">
        <f>VLOOKUP($A11,Input_table[],J$1)</f>
        <v/>
      </c>
      <c r="K11" t="str">
        <f>VLOOKUP($A11,Input_table[],K$1)</f>
        <v/>
      </c>
      <c r="L11" t="str">
        <f>VLOOKUP($A11,Input_table[],L$1)</f>
        <v/>
      </c>
      <c r="M11" t="str">
        <f>VLOOKUP($A11,Input_table[],M$1)</f>
        <v/>
      </c>
      <c r="N11" t="str">
        <f>VLOOKUP($A11,Input_table[],N$1)</f>
        <v/>
      </c>
      <c r="O11" t="str">
        <f>VLOOKUP($A11,Input_table[],O$1)</f>
        <v/>
      </c>
      <c r="P11" t="str">
        <f>VLOOKUP($A11,Input_table[],P$1)</f>
        <v/>
      </c>
      <c r="Q11" t="str">
        <f>VLOOKUP($A11,Input_table[],Q$1)</f>
        <v/>
      </c>
      <c r="R11" t="str">
        <f>VLOOKUP($A11,Input_table[],R$1)</f>
        <v/>
      </c>
      <c r="S11" t="str">
        <f>VLOOKUP($A11,Input_table[],S$1)</f>
        <v/>
      </c>
      <c r="T11" t="str">
        <f>VLOOKUP($A11,Input_table[],T$1)</f>
        <v/>
      </c>
      <c r="U11" t="str">
        <f>VLOOKUP($A11,Input_table[],U$1)</f>
        <v/>
      </c>
      <c r="V11" t="str">
        <f>VLOOKUP($A11,Input_table[],V$1)</f>
        <v/>
      </c>
      <c r="W11" t="str">
        <f>VLOOKUP($A11,Input_table[],W$1)</f>
        <v/>
      </c>
      <c r="X11" t="str">
        <f>VLOOKUP($A11,Input_table[],X$1)</f>
        <v/>
      </c>
      <c r="Y11" t="str">
        <f>VLOOKUP($A11,Input_table[],Y$1)</f>
        <v/>
      </c>
      <c r="Z11" t="str">
        <f>VLOOKUP($A11,Input_table[],Z$1)</f>
        <v/>
      </c>
      <c r="AA11" t="str">
        <f>VLOOKUP($A11,Input_table[],AA$1)</f>
        <v/>
      </c>
      <c r="AB11" t="str">
        <f>VLOOKUP($A11,Input_table[],AB$1)</f>
        <v/>
      </c>
      <c r="AC11" t="str">
        <f>IF(AD11="","",AD11&amp;". "&amp;VLOOKUP($A11,Input_table[],AC$1))</f>
        <v/>
      </c>
      <c r="AD11" t="str">
        <f>IF(VLOOKUP($A11,Input_table[],AD$1)=0,"",VLOOKUP($A11,Input_table[],AD$1))</f>
        <v/>
      </c>
      <c r="AE11" t="str">
        <f t="shared" si="6"/>
        <v/>
      </c>
      <c r="AF11" t="str">
        <f t="shared" si="2"/>
        <v/>
      </c>
      <c r="AG11" t="str">
        <f t="shared" si="3"/>
        <v/>
      </c>
      <c r="AH11" t="str">
        <f t="shared" si="4"/>
        <v/>
      </c>
    </row>
    <row r="12" spans="1:34" x14ac:dyDescent="0.45">
      <c r="A12">
        <v>10</v>
      </c>
      <c r="B12">
        <f>VLOOKUP($A12,Input_table[],B$1)</f>
        <v>0</v>
      </c>
      <c r="C12">
        <f>VLOOKUP($A12,Input_table[],C$1)</f>
        <v>0</v>
      </c>
      <c r="D12" t="str">
        <f>VLOOKUP($A12,Input_table[],D$1)</f>
        <v/>
      </c>
      <c r="E12" t="str">
        <f>VLOOKUP($A12,Input_table[],E$1)</f>
        <v/>
      </c>
      <c r="F12" t="str">
        <f>VLOOKUP($A12,Input_table[],F$1)</f>
        <v/>
      </c>
      <c r="G12" t="str">
        <f>VLOOKUP($A12,Input_table[],G$1)</f>
        <v/>
      </c>
      <c r="H12" t="str">
        <f>VLOOKUP($A12,Input_table[],H$1)</f>
        <v/>
      </c>
      <c r="I12" t="str">
        <f>VLOOKUP($A12,Input_table[],I$1)</f>
        <v/>
      </c>
      <c r="J12" t="str">
        <f>VLOOKUP($A12,Input_table[],J$1)</f>
        <v/>
      </c>
      <c r="K12" t="str">
        <f>VLOOKUP($A12,Input_table[],K$1)</f>
        <v/>
      </c>
      <c r="L12" t="str">
        <f>VLOOKUP($A12,Input_table[],L$1)</f>
        <v/>
      </c>
      <c r="M12" t="str">
        <f>VLOOKUP($A12,Input_table[],M$1)</f>
        <v/>
      </c>
      <c r="N12" t="str">
        <f>VLOOKUP($A12,Input_table[],N$1)</f>
        <v/>
      </c>
      <c r="O12" t="str">
        <f>VLOOKUP($A12,Input_table[],O$1)</f>
        <v/>
      </c>
      <c r="P12" t="str">
        <f>VLOOKUP($A12,Input_table[],P$1)</f>
        <v/>
      </c>
      <c r="Q12" t="str">
        <f>VLOOKUP($A12,Input_table[],Q$1)</f>
        <v/>
      </c>
      <c r="R12" t="str">
        <f>VLOOKUP($A12,Input_table[],R$1)</f>
        <v/>
      </c>
      <c r="S12" t="str">
        <f>VLOOKUP($A12,Input_table[],S$1)</f>
        <v/>
      </c>
      <c r="T12" t="str">
        <f>VLOOKUP($A12,Input_table[],T$1)</f>
        <v/>
      </c>
      <c r="U12" t="str">
        <f>VLOOKUP($A12,Input_table[],U$1)</f>
        <v/>
      </c>
      <c r="V12" t="str">
        <f>VLOOKUP($A12,Input_table[],V$1)</f>
        <v/>
      </c>
      <c r="W12" t="str">
        <f>VLOOKUP($A12,Input_table[],W$1)</f>
        <v/>
      </c>
      <c r="X12" t="str">
        <f>VLOOKUP($A12,Input_table[],X$1)</f>
        <v/>
      </c>
      <c r="Y12" t="str">
        <f>VLOOKUP($A12,Input_table[],Y$1)</f>
        <v/>
      </c>
      <c r="Z12" t="str">
        <f>VLOOKUP($A12,Input_table[],Z$1)</f>
        <v/>
      </c>
      <c r="AA12" t="str">
        <f>VLOOKUP($A12,Input_table[],AA$1)</f>
        <v/>
      </c>
      <c r="AB12" t="str">
        <f>VLOOKUP($A12,Input_table[],AB$1)</f>
        <v/>
      </c>
      <c r="AC12" t="str">
        <f>IF(AD12="","",AD12&amp;". "&amp;VLOOKUP($A12,Input_table[],AC$1))</f>
        <v/>
      </c>
      <c r="AD12" t="str">
        <f>IF(VLOOKUP($A12,Input_table[],AD$1)=0,"",VLOOKUP($A12,Input_table[],AD$1))</f>
        <v/>
      </c>
      <c r="AE12" t="str">
        <f t="shared" si="6"/>
        <v/>
      </c>
      <c r="AF12" t="str">
        <f t="shared" si="2"/>
        <v/>
      </c>
      <c r="AG12" t="str">
        <f t="shared" si="3"/>
        <v/>
      </c>
      <c r="AH12" t="str">
        <f t="shared" si="4"/>
        <v/>
      </c>
    </row>
    <row r="13" spans="1:34" x14ac:dyDescent="0.45">
      <c r="A13">
        <v>11</v>
      </c>
      <c r="B13">
        <f>VLOOKUP($A13,Input_table[],B$1)</f>
        <v>0</v>
      </c>
      <c r="C13">
        <f>VLOOKUP($A13,Input_table[],C$1)</f>
        <v>0</v>
      </c>
      <c r="D13" t="str">
        <f>VLOOKUP($A13,Input_table[],D$1)</f>
        <v/>
      </c>
      <c r="E13" t="str">
        <f>VLOOKUP($A13,Input_table[],E$1)</f>
        <v/>
      </c>
      <c r="F13" t="str">
        <f>VLOOKUP($A13,Input_table[],F$1)</f>
        <v/>
      </c>
      <c r="G13" t="str">
        <f>VLOOKUP($A13,Input_table[],G$1)</f>
        <v/>
      </c>
      <c r="H13" t="str">
        <f>VLOOKUP($A13,Input_table[],H$1)</f>
        <v/>
      </c>
      <c r="I13" t="str">
        <f>VLOOKUP($A13,Input_table[],I$1)</f>
        <v/>
      </c>
      <c r="J13" t="str">
        <f>VLOOKUP($A13,Input_table[],J$1)</f>
        <v/>
      </c>
      <c r="K13" t="str">
        <f>VLOOKUP($A13,Input_table[],K$1)</f>
        <v/>
      </c>
      <c r="L13" t="str">
        <f>VLOOKUP($A13,Input_table[],L$1)</f>
        <v/>
      </c>
      <c r="M13" t="str">
        <f>VLOOKUP($A13,Input_table[],M$1)</f>
        <v/>
      </c>
      <c r="N13" t="str">
        <f>VLOOKUP($A13,Input_table[],N$1)</f>
        <v/>
      </c>
      <c r="O13" t="str">
        <f>VLOOKUP($A13,Input_table[],O$1)</f>
        <v/>
      </c>
      <c r="P13" t="str">
        <f>VLOOKUP($A13,Input_table[],P$1)</f>
        <v/>
      </c>
      <c r="Q13" t="str">
        <f>VLOOKUP($A13,Input_table[],Q$1)</f>
        <v/>
      </c>
      <c r="R13" t="str">
        <f>VLOOKUP($A13,Input_table[],R$1)</f>
        <v/>
      </c>
      <c r="S13" t="str">
        <f>VLOOKUP($A13,Input_table[],S$1)</f>
        <v/>
      </c>
      <c r="T13" t="str">
        <f>VLOOKUP($A13,Input_table[],T$1)</f>
        <v/>
      </c>
      <c r="U13" t="str">
        <f>VLOOKUP($A13,Input_table[],U$1)</f>
        <v/>
      </c>
      <c r="V13" t="str">
        <f>VLOOKUP($A13,Input_table[],V$1)</f>
        <v/>
      </c>
      <c r="W13" t="str">
        <f>VLOOKUP($A13,Input_table[],W$1)</f>
        <v/>
      </c>
      <c r="X13" t="str">
        <f>VLOOKUP($A13,Input_table[],X$1)</f>
        <v/>
      </c>
      <c r="Y13" t="str">
        <f>VLOOKUP($A13,Input_table[],Y$1)</f>
        <v/>
      </c>
      <c r="Z13" t="str">
        <f>VLOOKUP($A13,Input_table[],Z$1)</f>
        <v/>
      </c>
      <c r="AA13" t="str">
        <f>VLOOKUP($A13,Input_table[],AA$1)</f>
        <v/>
      </c>
      <c r="AB13" t="str">
        <f>VLOOKUP($A13,Input_table[],AB$1)</f>
        <v/>
      </c>
      <c r="AC13" t="str">
        <f>IF(AD13="","",AD13&amp;". "&amp;VLOOKUP($A13,Input_table[],AC$1))</f>
        <v/>
      </c>
      <c r="AD13" t="str">
        <f>IF(VLOOKUP($A13,Input_table[],AD$1)=0,"",VLOOKUP($A13,Input_table[],AD$1))</f>
        <v/>
      </c>
      <c r="AE13" t="str">
        <f t="shared" si="6"/>
        <v/>
      </c>
      <c r="AF13" t="str">
        <f t="shared" si="2"/>
        <v/>
      </c>
      <c r="AG13" t="str">
        <f t="shared" si="3"/>
        <v/>
      </c>
      <c r="AH13" t="str">
        <f t="shared" si="4"/>
        <v/>
      </c>
    </row>
    <row r="14" spans="1:34" x14ac:dyDescent="0.45">
      <c r="A14">
        <v>12</v>
      </c>
      <c r="B14">
        <f>VLOOKUP($A14,Input_table[],B$1)</f>
        <v>0</v>
      </c>
      <c r="C14">
        <f>VLOOKUP($A14,Input_table[],C$1)</f>
        <v>0</v>
      </c>
      <c r="D14" t="str">
        <f>VLOOKUP($A14,Input_table[],D$1)</f>
        <v/>
      </c>
      <c r="E14" t="str">
        <f>VLOOKUP($A14,Input_table[],E$1)</f>
        <v/>
      </c>
      <c r="F14" t="str">
        <f>VLOOKUP($A14,Input_table[],F$1)</f>
        <v/>
      </c>
      <c r="G14" t="str">
        <f>VLOOKUP($A14,Input_table[],G$1)</f>
        <v/>
      </c>
      <c r="H14" t="str">
        <f>VLOOKUP($A14,Input_table[],H$1)</f>
        <v/>
      </c>
      <c r="I14" t="str">
        <f>VLOOKUP($A14,Input_table[],I$1)</f>
        <v/>
      </c>
      <c r="J14" t="str">
        <f>VLOOKUP($A14,Input_table[],J$1)</f>
        <v/>
      </c>
      <c r="K14" t="str">
        <f>VLOOKUP($A14,Input_table[],K$1)</f>
        <v/>
      </c>
      <c r="L14" t="str">
        <f>VLOOKUP($A14,Input_table[],L$1)</f>
        <v/>
      </c>
      <c r="M14" t="str">
        <f>VLOOKUP($A14,Input_table[],M$1)</f>
        <v/>
      </c>
      <c r="N14" t="str">
        <f>VLOOKUP($A14,Input_table[],N$1)</f>
        <v/>
      </c>
      <c r="O14" t="str">
        <f>VLOOKUP($A14,Input_table[],O$1)</f>
        <v/>
      </c>
      <c r="P14" t="str">
        <f>VLOOKUP($A14,Input_table[],P$1)</f>
        <v/>
      </c>
      <c r="Q14" t="str">
        <f>VLOOKUP($A14,Input_table[],Q$1)</f>
        <v/>
      </c>
      <c r="R14" t="str">
        <f>VLOOKUP($A14,Input_table[],R$1)</f>
        <v/>
      </c>
      <c r="S14" t="str">
        <f>VLOOKUP($A14,Input_table[],S$1)</f>
        <v/>
      </c>
      <c r="T14" t="str">
        <f>VLOOKUP($A14,Input_table[],T$1)</f>
        <v/>
      </c>
      <c r="U14" t="str">
        <f>VLOOKUP($A14,Input_table[],U$1)</f>
        <v/>
      </c>
      <c r="V14" t="str">
        <f>VLOOKUP($A14,Input_table[],V$1)</f>
        <v/>
      </c>
      <c r="W14" t="str">
        <f>VLOOKUP($A14,Input_table[],W$1)</f>
        <v/>
      </c>
      <c r="X14" t="str">
        <f>VLOOKUP($A14,Input_table[],X$1)</f>
        <v/>
      </c>
      <c r="Y14" t="str">
        <f>VLOOKUP($A14,Input_table[],Y$1)</f>
        <v/>
      </c>
      <c r="Z14" t="str">
        <f>VLOOKUP($A14,Input_table[],Z$1)</f>
        <v/>
      </c>
      <c r="AA14" t="str">
        <f>VLOOKUP($A14,Input_table[],AA$1)</f>
        <v/>
      </c>
      <c r="AB14" t="str">
        <f>VLOOKUP($A14,Input_table[],AB$1)</f>
        <v/>
      </c>
      <c r="AC14" t="str">
        <f>IF(AD14="","",AD14&amp;". "&amp;VLOOKUP($A14,Input_table[],AC$1))</f>
        <v/>
      </c>
      <c r="AD14" t="str">
        <f>IF(VLOOKUP($A14,Input_table[],AD$1)=0,"",VLOOKUP($A14,Input_table[],AD$1))</f>
        <v/>
      </c>
      <c r="AE14" t="str">
        <f t="shared" si="6"/>
        <v/>
      </c>
      <c r="AF14" t="str">
        <f t="shared" si="2"/>
        <v/>
      </c>
      <c r="AG14" t="str">
        <f t="shared" si="3"/>
        <v/>
      </c>
      <c r="AH14" t="str">
        <f t="shared" si="4"/>
        <v/>
      </c>
    </row>
    <row r="15" spans="1:34" x14ac:dyDescent="0.45">
      <c r="A15">
        <v>13</v>
      </c>
      <c r="B15">
        <f>VLOOKUP($A15,Input_table[],B$1)</f>
        <v>0</v>
      </c>
      <c r="C15">
        <f>VLOOKUP($A15,Input_table[],C$1)</f>
        <v>0</v>
      </c>
      <c r="D15" t="str">
        <f>VLOOKUP($A15,Input_table[],D$1)</f>
        <v/>
      </c>
      <c r="E15" t="str">
        <f>VLOOKUP($A15,Input_table[],E$1)</f>
        <v/>
      </c>
      <c r="F15" t="str">
        <f>VLOOKUP($A15,Input_table[],F$1)</f>
        <v/>
      </c>
      <c r="G15" t="str">
        <f>VLOOKUP($A15,Input_table[],G$1)</f>
        <v/>
      </c>
      <c r="H15" t="str">
        <f>VLOOKUP($A15,Input_table[],H$1)</f>
        <v/>
      </c>
      <c r="I15" t="str">
        <f>VLOOKUP($A15,Input_table[],I$1)</f>
        <v/>
      </c>
      <c r="J15" t="str">
        <f>VLOOKUP($A15,Input_table[],J$1)</f>
        <v/>
      </c>
      <c r="K15" t="str">
        <f>VLOOKUP($A15,Input_table[],K$1)</f>
        <v/>
      </c>
      <c r="L15" t="str">
        <f>VLOOKUP($A15,Input_table[],L$1)</f>
        <v/>
      </c>
      <c r="M15" t="str">
        <f>VLOOKUP($A15,Input_table[],M$1)</f>
        <v/>
      </c>
      <c r="N15" t="str">
        <f>VLOOKUP($A15,Input_table[],N$1)</f>
        <v/>
      </c>
      <c r="O15" t="str">
        <f>VLOOKUP($A15,Input_table[],O$1)</f>
        <v/>
      </c>
      <c r="P15" t="str">
        <f>VLOOKUP($A15,Input_table[],P$1)</f>
        <v/>
      </c>
      <c r="Q15" t="str">
        <f>VLOOKUP($A15,Input_table[],Q$1)</f>
        <v/>
      </c>
      <c r="R15" t="str">
        <f>VLOOKUP($A15,Input_table[],R$1)</f>
        <v/>
      </c>
      <c r="S15" t="str">
        <f>VLOOKUP($A15,Input_table[],S$1)</f>
        <v/>
      </c>
      <c r="T15" t="str">
        <f>VLOOKUP($A15,Input_table[],T$1)</f>
        <v/>
      </c>
      <c r="U15" t="str">
        <f>VLOOKUP($A15,Input_table[],U$1)</f>
        <v/>
      </c>
      <c r="V15" t="str">
        <f>VLOOKUP($A15,Input_table[],V$1)</f>
        <v/>
      </c>
      <c r="W15" t="str">
        <f>VLOOKUP($A15,Input_table[],W$1)</f>
        <v/>
      </c>
      <c r="X15" t="str">
        <f>VLOOKUP($A15,Input_table[],X$1)</f>
        <v/>
      </c>
      <c r="Y15" t="str">
        <f>VLOOKUP($A15,Input_table[],Y$1)</f>
        <v/>
      </c>
      <c r="Z15" t="str">
        <f>VLOOKUP($A15,Input_table[],Z$1)</f>
        <v/>
      </c>
      <c r="AA15" t="str">
        <f>VLOOKUP($A15,Input_table[],AA$1)</f>
        <v/>
      </c>
      <c r="AB15" t="str">
        <f>VLOOKUP($A15,Input_table[],AB$1)</f>
        <v/>
      </c>
      <c r="AC15" t="str">
        <f>IF(AD15="","",AD15&amp;". "&amp;VLOOKUP($A15,Input_table[],AC$1))</f>
        <v/>
      </c>
      <c r="AD15" t="str">
        <f>IF(VLOOKUP($A15,Input_table[],AD$1)=0,"",VLOOKUP($A15,Input_table[],AD$1))</f>
        <v/>
      </c>
      <c r="AE15" t="str">
        <f t="shared" si="6"/>
        <v/>
      </c>
      <c r="AF15" t="str">
        <f t="shared" si="2"/>
        <v/>
      </c>
      <c r="AG15" t="str">
        <f t="shared" si="3"/>
        <v/>
      </c>
      <c r="AH15" t="str">
        <f t="shared" si="4"/>
        <v/>
      </c>
    </row>
    <row r="16" spans="1:34" x14ac:dyDescent="0.45">
      <c r="A16">
        <v>14</v>
      </c>
      <c r="B16">
        <f>VLOOKUP($A16,Input_table[],B$1)</f>
        <v>0</v>
      </c>
      <c r="C16">
        <f>VLOOKUP($A16,Input_table[],C$1)</f>
        <v>0</v>
      </c>
      <c r="D16" t="str">
        <f>VLOOKUP($A16,Input_table[],D$1)</f>
        <v/>
      </c>
      <c r="E16" t="str">
        <f>VLOOKUP($A16,Input_table[],E$1)</f>
        <v/>
      </c>
      <c r="F16" t="str">
        <f>VLOOKUP($A16,Input_table[],F$1)</f>
        <v/>
      </c>
      <c r="G16" t="str">
        <f>VLOOKUP($A16,Input_table[],G$1)</f>
        <v/>
      </c>
      <c r="H16" t="str">
        <f>VLOOKUP($A16,Input_table[],H$1)</f>
        <v/>
      </c>
      <c r="I16" t="str">
        <f>VLOOKUP($A16,Input_table[],I$1)</f>
        <v/>
      </c>
      <c r="J16" t="str">
        <f>VLOOKUP($A16,Input_table[],J$1)</f>
        <v/>
      </c>
      <c r="K16" t="str">
        <f>VLOOKUP($A16,Input_table[],K$1)</f>
        <v/>
      </c>
      <c r="L16" t="str">
        <f>VLOOKUP($A16,Input_table[],L$1)</f>
        <v/>
      </c>
      <c r="M16" t="str">
        <f>VLOOKUP($A16,Input_table[],M$1)</f>
        <v/>
      </c>
      <c r="N16" t="str">
        <f>VLOOKUP($A16,Input_table[],N$1)</f>
        <v/>
      </c>
      <c r="O16" t="str">
        <f>VLOOKUP($A16,Input_table[],O$1)</f>
        <v/>
      </c>
      <c r="P16" t="str">
        <f>VLOOKUP($A16,Input_table[],P$1)</f>
        <v/>
      </c>
      <c r="Q16" t="str">
        <f>VLOOKUP($A16,Input_table[],Q$1)</f>
        <v/>
      </c>
      <c r="R16" t="str">
        <f>VLOOKUP($A16,Input_table[],R$1)</f>
        <v/>
      </c>
      <c r="S16" t="str">
        <f>VLOOKUP($A16,Input_table[],S$1)</f>
        <v/>
      </c>
      <c r="T16" t="str">
        <f>VLOOKUP($A16,Input_table[],T$1)</f>
        <v/>
      </c>
      <c r="U16" t="str">
        <f>VLOOKUP($A16,Input_table[],U$1)</f>
        <v/>
      </c>
      <c r="V16" t="str">
        <f>VLOOKUP($A16,Input_table[],V$1)</f>
        <v/>
      </c>
      <c r="W16" t="str">
        <f>VLOOKUP($A16,Input_table[],W$1)</f>
        <v/>
      </c>
      <c r="X16" t="str">
        <f>VLOOKUP($A16,Input_table[],X$1)</f>
        <v/>
      </c>
      <c r="Y16" t="str">
        <f>VLOOKUP($A16,Input_table[],Y$1)</f>
        <v/>
      </c>
      <c r="Z16" t="str">
        <f>VLOOKUP($A16,Input_table[],Z$1)</f>
        <v/>
      </c>
      <c r="AA16" t="str">
        <f>VLOOKUP($A16,Input_table[],AA$1)</f>
        <v/>
      </c>
      <c r="AB16" t="str">
        <f>VLOOKUP($A16,Input_table[],AB$1)</f>
        <v/>
      </c>
      <c r="AC16" t="str">
        <f>IF(AD16="","",AD16&amp;". "&amp;VLOOKUP($A16,Input_table[],AC$1))</f>
        <v/>
      </c>
      <c r="AD16" t="str">
        <f>IF(VLOOKUP($A16,Input_table[],AD$1)=0,"",VLOOKUP($A16,Input_table[],AD$1))</f>
        <v/>
      </c>
      <c r="AE16" t="str">
        <f t="shared" si="6"/>
        <v/>
      </c>
      <c r="AF16" t="str">
        <f t="shared" si="2"/>
        <v/>
      </c>
      <c r="AG16" t="str">
        <f t="shared" si="3"/>
        <v/>
      </c>
      <c r="AH16" t="str">
        <f t="shared" si="4"/>
        <v/>
      </c>
    </row>
    <row r="17" spans="1:34" x14ac:dyDescent="0.45">
      <c r="A17">
        <v>15</v>
      </c>
      <c r="B17">
        <f>VLOOKUP($A17,Input_table[],B$1)</f>
        <v>0</v>
      </c>
      <c r="C17">
        <f>VLOOKUP($A17,Input_table[],C$1)</f>
        <v>0</v>
      </c>
      <c r="D17" t="str">
        <f>VLOOKUP($A17,Input_table[],D$1)</f>
        <v/>
      </c>
      <c r="E17" t="str">
        <f>VLOOKUP($A17,Input_table[],E$1)</f>
        <v/>
      </c>
      <c r="F17" t="str">
        <f>VLOOKUP($A17,Input_table[],F$1)</f>
        <v/>
      </c>
      <c r="G17" t="str">
        <f>VLOOKUP($A17,Input_table[],G$1)</f>
        <v/>
      </c>
      <c r="H17" t="str">
        <f>VLOOKUP($A17,Input_table[],H$1)</f>
        <v/>
      </c>
      <c r="I17" t="str">
        <f>VLOOKUP($A17,Input_table[],I$1)</f>
        <v/>
      </c>
      <c r="J17" t="str">
        <f>VLOOKUP($A17,Input_table[],J$1)</f>
        <v/>
      </c>
      <c r="K17" t="str">
        <f>VLOOKUP($A17,Input_table[],K$1)</f>
        <v/>
      </c>
      <c r="L17" t="str">
        <f>VLOOKUP($A17,Input_table[],L$1)</f>
        <v/>
      </c>
      <c r="M17" t="str">
        <f>VLOOKUP($A17,Input_table[],M$1)</f>
        <v/>
      </c>
      <c r="N17" t="str">
        <f>VLOOKUP($A17,Input_table[],N$1)</f>
        <v/>
      </c>
      <c r="O17" t="str">
        <f>VLOOKUP($A17,Input_table[],O$1)</f>
        <v/>
      </c>
      <c r="P17" t="str">
        <f>VLOOKUP($A17,Input_table[],P$1)</f>
        <v/>
      </c>
      <c r="Q17" t="str">
        <f>VLOOKUP($A17,Input_table[],Q$1)</f>
        <v/>
      </c>
      <c r="R17" t="str">
        <f>VLOOKUP($A17,Input_table[],R$1)</f>
        <v/>
      </c>
      <c r="S17" t="str">
        <f>VLOOKUP($A17,Input_table[],S$1)</f>
        <v/>
      </c>
      <c r="T17" t="str">
        <f>VLOOKUP($A17,Input_table[],T$1)</f>
        <v/>
      </c>
      <c r="U17" t="str">
        <f>VLOOKUP($A17,Input_table[],U$1)</f>
        <v/>
      </c>
      <c r="V17" t="str">
        <f>VLOOKUP($A17,Input_table[],V$1)</f>
        <v/>
      </c>
      <c r="W17" t="str">
        <f>VLOOKUP($A17,Input_table[],W$1)</f>
        <v/>
      </c>
      <c r="X17" t="str">
        <f>VLOOKUP($A17,Input_table[],X$1)</f>
        <v/>
      </c>
      <c r="Y17" t="str">
        <f>VLOOKUP($A17,Input_table[],Y$1)</f>
        <v/>
      </c>
      <c r="Z17" t="str">
        <f>VLOOKUP($A17,Input_table[],Z$1)</f>
        <v/>
      </c>
      <c r="AA17" t="str">
        <f>VLOOKUP($A17,Input_table[],AA$1)</f>
        <v/>
      </c>
      <c r="AB17" t="str">
        <f>VLOOKUP($A17,Input_table[],AB$1)</f>
        <v/>
      </c>
      <c r="AC17" t="str">
        <f>IF(AD17="","",AD17&amp;". "&amp;VLOOKUP($A17,Input_table[],AC$1))</f>
        <v/>
      </c>
      <c r="AD17" t="str">
        <f>IF(VLOOKUP($A17,Input_table[],AD$1)=0,"",VLOOKUP($A17,Input_table[],AD$1))</f>
        <v/>
      </c>
      <c r="AE17" t="str">
        <f t="shared" si="6"/>
        <v/>
      </c>
      <c r="AF17" t="str">
        <f t="shared" si="2"/>
        <v/>
      </c>
      <c r="AG17" t="str">
        <f t="shared" si="3"/>
        <v/>
      </c>
      <c r="AH17" t="str">
        <f t="shared" si="4"/>
        <v/>
      </c>
    </row>
    <row r="18" spans="1:34" x14ac:dyDescent="0.45">
      <c r="A18">
        <v>16</v>
      </c>
      <c r="B18">
        <f>VLOOKUP($A18,Input_table[],B$1)</f>
        <v>0</v>
      </c>
      <c r="C18">
        <f>VLOOKUP($A18,Input_table[],C$1)</f>
        <v>0</v>
      </c>
      <c r="D18" t="str">
        <f>VLOOKUP($A18,Input_table[],D$1)</f>
        <v/>
      </c>
      <c r="E18" t="str">
        <f>VLOOKUP($A18,Input_table[],E$1)</f>
        <v/>
      </c>
      <c r="F18" t="str">
        <f>VLOOKUP($A18,Input_table[],F$1)</f>
        <v/>
      </c>
      <c r="G18" t="str">
        <f>VLOOKUP($A18,Input_table[],G$1)</f>
        <v/>
      </c>
      <c r="H18" t="str">
        <f>VLOOKUP($A18,Input_table[],H$1)</f>
        <v/>
      </c>
      <c r="I18" t="str">
        <f>VLOOKUP($A18,Input_table[],I$1)</f>
        <v/>
      </c>
      <c r="J18" t="str">
        <f>VLOOKUP($A18,Input_table[],J$1)</f>
        <v/>
      </c>
      <c r="K18" t="str">
        <f>VLOOKUP($A18,Input_table[],K$1)</f>
        <v/>
      </c>
      <c r="L18" t="str">
        <f>VLOOKUP($A18,Input_table[],L$1)</f>
        <v/>
      </c>
      <c r="M18" t="str">
        <f>VLOOKUP($A18,Input_table[],M$1)</f>
        <v/>
      </c>
      <c r="N18" t="str">
        <f>VLOOKUP($A18,Input_table[],N$1)</f>
        <v/>
      </c>
      <c r="O18" t="str">
        <f>VLOOKUP($A18,Input_table[],O$1)</f>
        <v/>
      </c>
      <c r="P18" t="str">
        <f>VLOOKUP($A18,Input_table[],P$1)</f>
        <v/>
      </c>
      <c r="Q18" t="str">
        <f>VLOOKUP($A18,Input_table[],Q$1)</f>
        <v/>
      </c>
      <c r="R18" t="str">
        <f>VLOOKUP($A18,Input_table[],R$1)</f>
        <v/>
      </c>
      <c r="S18" t="str">
        <f>VLOOKUP($A18,Input_table[],S$1)</f>
        <v/>
      </c>
      <c r="T18" t="str">
        <f>VLOOKUP($A18,Input_table[],T$1)</f>
        <v/>
      </c>
      <c r="U18" t="str">
        <f>VLOOKUP($A18,Input_table[],U$1)</f>
        <v/>
      </c>
      <c r="V18" t="str">
        <f>VLOOKUP($A18,Input_table[],V$1)</f>
        <v/>
      </c>
      <c r="W18" t="str">
        <f>VLOOKUP($A18,Input_table[],W$1)</f>
        <v/>
      </c>
      <c r="X18" t="str">
        <f>VLOOKUP($A18,Input_table[],X$1)</f>
        <v/>
      </c>
      <c r="Y18" t="str">
        <f>VLOOKUP($A18,Input_table[],Y$1)</f>
        <v/>
      </c>
      <c r="Z18" t="str">
        <f>VLOOKUP($A18,Input_table[],Z$1)</f>
        <v/>
      </c>
      <c r="AA18" t="str">
        <f>VLOOKUP($A18,Input_table[],AA$1)</f>
        <v/>
      </c>
      <c r="AB18" t="str">
        <f>VLOOKUP($A18,Input_table[],AB$1)</f>
        <v/>
      </c>
      <c r="AC18" t="str">
        <f>IF(AD18="","",AD18&amp;". "&amp;VLOOKUP($A18,Input_table[],AC$1))</f>
        <v/>
      </c>
      <c r="AD18" t="str">
        <f>IF(VLOOKUP($A18,Input_table[],AD$1)=0,"",VLOOKUP($A18,Input_table[],AD$1))</f>
        <v/>
      </c>
      <c r="AE18" t="str">
        <f t="shared" si="6"/>
        <v/>
      </c>
      <c r="AF18" t="str">
        <f t="shared" si="2"/>
        <v/>
      </c>
      <c r="AG18" t="str">
        <f t="shared" si="3"/>
        <v/>
      </c>
      <c r="AH18" t="str">
        <f t="shared" si="4"/>
        <v/>
      </c>
    </row>
    <row r="19" spans="1:34" x14ac:dyDescent="0.45">
      <c r="A19">
        <v>17</v>
      </c>
      <c r="B19">
        <f>VLOOKUP($A19,Input_table[],B$1)</f>
        <v>0</v>
      </c>
      <c r="C19">
        <f>VLOOKUP($A19,Input_table[],C$1)</f>
        <v>0</v>
      </c>
      <c r="D19" t="str">
        <f>VLOOKUP($A19,Input_table[],D$1)</f>
        <v/>
      </c>
      <c r="E19" t="str">
        <f>VLOOKUP($A19,Input_table[],E$1)</f>
        <v/>
      </c>
      <c r="F19" t="str">
        <f>VLOOKUP($A19,Input_table[],F$1)</f>
        <v/>
      </c>
      <c r="G19" t="str">
        <f>VLOOKUP($A19,Input_table[],G$1)</f>
        <v/>
      </c>
      <c r="H19" t="str">
        <f>VLOOKUP($A19,Input_table[],H$1)</f>
        <v/>
      </c>
      <c r="I19" t="str">
        <f>VLOOKUP($A19,Input_table[],I$1)</f>
        <v/>
      </c>
      <c r="J19" t="str">
        <f>VLOOKUP($A19,Input_table[],J$1)</f>
        <v/>
      </c>
      <c r="K19" t="str">
        <f>VLOOKUP($A19,Input_table[],K$1)</f>
        <v/>
      </c>
      <c r="L19" t="str">
        <f>VLOOKUP($A19,Input_table[],L$1)</f>
        <v/>
      </c>
      <c r="M19" t="str">
        <f>VLOOKUP($A19,Input_table[],M$1)</f>
        <v/>
      </c>
      <c r="N19" t="str">
        <f>VLOOKUP($A19,Input_table[],N$1)</f>
        <v/>
      </c>
      <c r="O19" t="str">
        <f>VLOOKUP($A19,Input_table[],O$1)</f>
        <v/>
      </c>
      <c r="P19" t="str">
        <f>VLOOKUP($A19,Input_table[],P$1)</f>
        <v/>
      </c>
      <c r="Q19" t="str">
        <f>VLOOKUP($A19,Input_table[],Q$1)</f>
        <v/>
      </c>
      <c r="R19" t="str">
        <f>VLOOKUP($A19,Input_table[],R$1)</f>
        <v/>
      </c>
      <c r="S19" t="str">
        <f>VLOOKUP($A19,Input_table[],S$1)</f>
        <v/>
      </c>
      <c r="T19" t="str">
        <f>VLOOKUP($A19,Input_table[],T$1)</f>
        <v/>
      </c>
      <c r="U19" t="str">
        <f>VLOOKUP($A19,Input_table[],U$1)</f>
        <v/>
      </c>
      <c r="V19" t="str">
        <f>VLOOKUP($A19,Input_table[],V$1)</f>
        <v/>
      </c>
      <c r="W19" t="str">
        <f>VLOOKUP($A19,Input_table[],W$1)</f>
        <v/>
      </c>
      <c r="X19" t="str">
        <f>VLOOKUP($A19,Input_table[],X$1)</f>
        <v/>
      </c>
      <c r="Y19" t="str">
        <f>VLOOKUP($A19,Input_table[],Y$1)</f>
        <v/>
      </c>
      <c r="Z19" t="str">
        <f>VLOOKUP($A19,Input_table[],Z$1)</f>
        <v/>
      </c>
      <c r="AA19" t="str">
        <f>VLOOKUP($A19,Input_table[],AA$1)</f>
        <v/>
      </c>
      <c r="AB19" t="str">
        <f>VLOOKUP($A19,Input_table[],AB$1)</f>
        <v/>
      </c>
      <c r="AC19" t="str">
        <f>IF(AD19="","",AD19&amp;". "&amp;VLOOKUP($A19,Input_table[],AC$1))</f>
        <v/>
      </c>
      <c r="AD19" t="str">
        <f>IF(VLOOKUP($A19,Input_table[],AD$1)=0,"",VLOOKUP($A19,Input_table[],AD$1))</f>
        <v/>
      </c>
      <c r="AE19" t="str">
        <f t="shared" si="6"/>
        <v/>
      </c>
      <c r="AF19" t="str">
        <f t="shared" si="2"/>
        <v/>
      </c>
      <c r="AG19" t="str">
        <f t="shared" si="3"/>
        <v/>
      </c>
      <c r="AH19" t="str">
        <f t="shared" si="4"/>
        <v/>
      </c>
    </row>
    <row r="20" spans="1:34" x14ac:dyDescent="0.45">
      <c r="A20">
        <v>18</v>
      </c>
      <c r="B20">
        <f>VLOOKUP($A20,Input_table[],B$1)</f>
        <v>0</v>
      </c>
      <c r="C20">
        <f>VLOOKUP($A20,Input_table[],C$1)</f>
        <v>0</v>
      </c>
      <c r="D20" t="str">
        <f>VLOOKUP($A20,Input_table[],D$1)</f>
        <v/>
      </c>
      <c r="E20" t="str">
        <f>VLOOKUP($A20,Input_table[],E$1)</f>
        <v/>
      </c>
      <c r="F20" t="str">
        <f>VLOOKUP($A20,Input_table[],F$1)</f>
        <v/>
      </c>
      <c r="G20" t="str">
        <f>VLOOKUP($A20,Input_table[],G$1)</f>
        <v/>
      </c>
      <c r="H20" t="str">
        <f>VLOOKUP($A20,Input_table[],H$1)</f>
        <v/>
      </c>
      <c r="I20" t="str">
        <f>VLOOKUP($A20,Input_table[],I$1)</f>
        <v/>
      </c>
      <c r="J20" t="str">
        <f>VLOOKUP($A20,Input_table[],J$1)</f>
        <v/>
      </c>
      <c r="K20" t="str">
        <f>VLOOKUP($A20,Input_table[],K$1)</f>
        <v/>
      </c>
      <c r="L20" t="str">
        <f>VLOOKUP($A20,Input_table[],L$1)</f>
        <v/>
      </c>
      <c r="M20" t="str">
        <f>VLOOKUP($A20,Input_table[],M$1)</f>
        <v/>
      </c>
      <c r="N20" t="str">
        <f>VLOOKUP($A20,Input_table[],N$1)</f>
        <v/>
      </c>
      <c r="O20" t="str">
        <f>VLOOKUP($A20,Input_table[],O$1)</f>
        <v/>
      </c>
      <c r="P20" t="str">
        <f>VLOOKUP($A20,Input_table[],P$1)</f>
        <v/>
      </c>
      <c r="Q20" t="str">
        <f>VLOOKUP($A20,Input_table[],Q$1)</f>
        <v/>
      </c>
      <c r="R20" t="str">
        <f>VLOOKUP($A20,Input_table[],R$1)</f>
        <v/>
      </c>
      <c r="S20" t="str">
        <f>VLOOKUP($A20,Input_table[],S$1)</f>
        <v/>
      </c>
      <c r="T20" t="str">
        <f>VLOOKUP($A20,Input_table[],T$1)</f>
        <v/>
      </c>
      <c r="U20" t="str">
        <f>VLOOKUP($A20,Input_table[],U$1)</f>
        <v/>
      </c>
      <c r="V20" t="str">
        <f>VLOOKUP($A20,Input_table[],V$1)</f>
        <v/>
      </c>
      <c r="W20" t="str">
        <f>VLOOKUP($A20,Input_table[],W$1)</f>
        <v/>
      </c>
      <c r="X20" t="str">
        <f>VLOOKUP($A20,Input_table[],X$1)</f>
        <v/>
      </c>
      <c r="Y20" t="str">
        <f>VLOOKUP($A20,Input_table[],Y$1)</f>
        <v/>
      </c>
      <c r="Z20" t="str">
        <f>VLOOKUP($A20,Input_table[],Z$1)</f>
        <v/>
      </c>
      <c r="AA20" t="str">
        <f>VLOOKUP($A20,Input_table[],AA$1)</f>
        <v/>
      </c>
      <c r="AB20" t="str">
        <f>VLOOKUP($A20,Input_table[],AB$1)</f>
        <v/>
      </c>
      <c r="AC20" t="str">
        <f>IF(AD20="","",AD20&amp;". "&amp;VLOOKUP($A20,Input_table[],AC$1))</f>
        <v/>
      </c>
      <c r="AD20" t="str">
        <f>IF(VLOOKUP($A20,Input_table[],AD$1)=0,"",VLOOKUP($A20,Input_table[],AD$1))</f>
        <v/>
      </c>
      <c r="AE20" t="str">
        <f t="shared" si="6"/>
        <v/>
      </c>
      <c r="AF20" t="str">
        <f t="shared" si="2"/>
        <v/>
      </c>
      <c r="AG20" t="str">
        <f t="shared" si="3"/>
        <v/>
      </c>
      <c r="AH20" t="str">
        <f t="shared" si="4"/>
        <v/>
      </c>
    </row>
    <row r="21" spans="1:34" x14ac:dyDescent="0.45">
      <c r="A21">
        <v>19</v>
      </c>
      <c r="B21">
        <f>VLOOKUP($A21,Input_table[],B$1)</f>
        <v>0</v>
      </c>
      <c r="C21">
        <f>VLOOKUP($A21,Input_table[],C$1)</f>
        <v>0</v>
      </c>
      <c r="D21" t="str">
        <f>VLOOKUP($A21,Input_table[],D$1)</f>
        <v/>
      </c>
      <c r="E21" t="str">
        <f>VLOOKUP($A21,Input_table[],E$1)</f>
        <v/>
      </c>
      <c r="F21" t="str">
        <f>VLOOKUP($A21,Input_table[],F$1)</f>
        <v/>
      </c>
      <c r="G21" t="str">
        <f>VLOOKUP($A21,Input_table[],G$1)</f>
        <v/>
      </c>
      <c r="H21" t="str">
        <f>VLOOKUP($A21,Input_table[],H$1)</f>
        <v/>
      </c>
      <c r="I21" t="str">
        <f>VLOOKUP($A21,Input_table[],I$1)</f>
        <v/>
      </c>
      <c r="J21" t="str">
        <f>VLOOKUP($A21,Input_table[],J$1)</f>
        <v/>
      </c>
      <c r="K21" t="str">
        <f>VLOOKUP($A21,Input_table[],K$1)</f>
        <v/>
      </c>
      <c r="L21" t="str">
        <f>VLOOKUP($A21,Input_table[],L$1)</f>
        <v/>
      </c>
      <c r="M21" t="str">
        <f>VLOOKUP($A21,Input_table[],M$1)</f>
        <v/>
      </c>
      <c r="N21" t="str">
        <f>VLOOKUP($A21,Input_table[],N$1)</f>
        <v/>
      </c>
      <c r="O21" t="str">
        <f>VLOOKUP($A21,Input_table[],O$1)</f>
        <v/>
      </c>
      <c r="P21" t="str">
        <f>VLOOKUP($A21,Input_table[],P$1)</f>
        <v/>
      </c>
      <c r="Q21" t="str">
        <f>VLOOKUP($A21,Input_table[],Q$1)</f>
        <v/>
      </c>
      <c r="R21" t="str">
        <f>VLOOKUP($A21,Input_table[],R$1)</f>
        <v/>
      </c>
      <c r="S21" t="str">
        <f>VLOOKUP($A21,Input_table[],S$1)</f>
        <v/>
      </c>
      <c r="T21" t="str">
        <f>VLOOKUP($A21,Input_table[],T$1)</f>
        <v/>
      </c>
      <c r="U21" t="str">
        <f>VLOOKUP($A21,Input_table[],U$1)</f>
        <v/>
      </c>
      <c r="V21" t="str">
        <f>VLOOKUP($A21,Input_table[],V$1)</f>
        <v/>
      </c>
      <c r="W21" t="str">
        <f>VLOOKUP($A21,Input_table[],W$1)</f>
        <v/>
      </c>
      <c r="X21" t="str">
        <f>VLOOKUP($A21,Input_table[],X$1)</f>
        <v/>
      </c>
      <c r="Y21" t="str">
        <f>VLOOKUP($A21,Input_table[],Y$1)</f>
        <v/>
      </c>
      <c r="Z21" t="str">
        <f>VLOOKUP($A21,Input_table[],Z$1)</f>
        <v/>
      </c>
      <c r="AA21" t="str">
        <f>VLOOKUP($A21,Input_table[],AA$1)</f>
        <v/>
      </c>
      <c r="AB21" t="str">
        <f>VLOOKUP($A21,Input_table[],AB$1)</f>
        <v/>
      </c>
      <c r="AC21" t="str">
        <f>IF(AD21="","",AD21&amp;". "&amp;VLOOKUP($A21,Input_table[],AC$1))</f>
        <v/>
      </c>
      <c r="AD21" t="str">
        <f>IF(VLOOKUP($A21,Input_table[],AD$1)=0,"",VLOOKUP($A21,Input_table[],AD$1))</f>
        <v/>
      </c>
      <c r="AE21" t="str">
        <f t="shared" si="6"/>
        <v/>
      </c>
      <c r="AF21" t="str">
        <f t="shared" si="2"/>
        <v/>
      </c>
      <c r="AG21" t="str">
        <f t="shared" si="3"/>
        <v/>
      </c>
      <c r="AH21" t="str">
        <f t="shared" si="4"/>
        <v/>
      </c>
    </row>
    <row r="22" spans="1:34" x14ac:dyDescent="0.45">
      <c r="A22">
        <v>20</v>
      </c>
      <c r="B22">
        <f>VLOOKUP($A22,Input_table[],B$1)</f>
        <v>0</v>
      </c>
      <c r="C22">
        <f>VLOOKUP($A22,Input_table[],C$1)</f>
        <v>0</v>
      </c>
      <c r="D22" t="str">
        <f>VLOOKUP($A22,Input_table[],D$1)</f>
        <v/>
      </c>
      <c r="E22" t="str">
        <f>VLOOKUP($A22,Input_table[],E$1)</f>
        <v/>
      </c>
      <c r="F22" t="str">
        <f>VLOOKUP($A22,Input_table[],F$1)</f>
        <v/>
      </c>
      <c r="G22" t="str">
        <f>VLOOKUP($A22,Input_table[],G$1)</f>
        <v/>
      </c>
      <c r="H22" t="str">
        <f>VLOOKUP($A22,Input_table[],H$1)</f>
        <v/>
      </c>
      <c r="I22" t="str">
        <f>VLOOKUP($A22,Input_table[],I$1)</f>
        <v/>
      </c>
      <c r="J22" t="str">
        <f>VLOOKUP($A22,Input_table[],J$1)</f>
        <v/>
      </c>
      <c r="K22" t="str">
        <f>VLOOKUP($A22,Input_table[],K$1)</f>
        <v/>
      </c>
      <c r="L22" t="str">
        <f>VLOOKUP($A22,Input_table[],L$1)</f>
        <v/>
      </c>
      <c r="M22" t="str">
        <f>VLOOKUP($A22,Input_table[],M$1)</f>
        <v/>
      </c>
      <c r="N22" t="str">
        <f>VLOOKUP($A22,Input_table[],N$1)</f>
        <v/>
      </c>
      <c r="O22" t="str">
        <f>VLOOKUP($A22,Input_table[],O$1)</f>
        <v/>
      </c>
      <c r="P22" t="str">
        <f>VLOOKUP($A22,Input_table[],P$1)</f>
        <v/>
      </c>
      <c r="Q22" t="str">
        <f>VLOOKUP($A22,Input_table[],Q$1)</f>
        <v/>
      </c>
      <c r="R22" t="str">
        <f>VLOOKUP($A22,Input_table[],R$1)</f>
        <v/>
      </c>
      <c r="S22" t="str">
        <f>VLOOKUP($A22,Input_table[],S$1)</f>
        <v/>
      </c>
      <c r="T22" t="str">
        <f>VLOOKUP($A22,Input_table[],T$1)</f>
        <v/>
      </c>
      <c r="U22" t="str">
        <f>VLOOKUP($A22,Input_table[],U$1)</f>
        <v/>
      </c>
      <c r="V22" t="str">
        <f>VLOOKUP($A22,Input_table[],V$1)</f>
        <v/>
      </c>
      <c r="W22" t="str">
        <f>VLOOKUP($A22,Input_table[],W$1)</f>
        <v/>
      </c>
      <c r="X22" t="str">
        <f>VLOOKUP($A22,Input_table[],X$1)</f>
        <v/>
      </c>
      <c r="Y22" t="str">
        <f>VLOOKUP($A22,Input_table[],Y$1)</f>
        <v/>
      </c>
      <c r="Z22" t="str">
        <f>VLOOKUP($A22,Input_table[],Z$1)</f>
        <v/>
      </c>
      <c r="AA22" t="str">
        <f>VLOOKUP($A22,Input_table[],AA$1)</f>
        <v/>
      </c>
      <c r="AB22" t="str">
        <f>VLOOKUP($A22,Input_table[],AB$1)</f>
        <v/>
      </c>
      <c r="AC22" t="str">
        <f>IF(AD22="","",AD22&amp;". "&amp;VLOOKUP($A22,Input_table[],AC$1))</f>
        <v/>
      </c>
      <c r="AD22" t="str">
        <f>IF(VLOOKUP($A22,Input_table[],AD$1)=0,"",VLOOKUP($A22,Input_table[],AD$1))</f>
        <v/>
      </c>
      <c r="AE22" t="str">
        <f t="shared" si="6"/>
        <v/>
      </c>
      <c r="AF22" t="str">
        <f t="shared" si="2"/>
        <v/>
      </c>
      <c r="AG22" t="str">
        <f t="shared" si="3"/>
        <v/>
      </c>
      <c r="AH22" t="str">
        <f t="shared" si="4"/>
        <v/>
      </c>
    </row>
    <row r="23" spans="1:34" x14ac:dyDescent="0.45">
      <c r="A23">
        <v>21</v>
      </c>
      <c r="B23">
        <f>VLOOKUP($A23,Input_table[],B$1)</f>
        <v>0</v>
      </c>
      <c r="C23">
        <f>VLOOKUP($A23,Input_table[],C$1)</f>
        <v>0</v>
      </c>
      <c r="D23" t="str">
        <f>VLOOKUP($A23,Input_table[],D$1)</f>
        <v/>
      </c>
      <c r="E23" t="str">
        <f>VLOOKUP($A23,Input_table[],E$1)</f>
        <v/>
      </c>
      <c r="F23" t="str">
        <f>VLOOKUP($A23,Input_table[],F$1)</f>
        <v/>
      </c>
      <c r="G23" t="str">
        <f>VLOOKUP($A23,Input_table[],G$1)</f>
        <v/>
      </c>
      <c r="H23" t="str">
        <f>VLOOKUP($A23,Input_table[],H$1)</f>
        <v/>
      </c>
      <c r="I23" t="str">
        <f>VLOOKUP($A23,Input_table[],I$1)</f>
        <v/>
      </c>
      <c r="J23" t="str">
        <f>VLOOKUP($A23,Input_table[],J$1)</f>
        <v/>
      </c>
      <c r="K23" t="str">
        <f>VLOOKUP($A23,Input_table[],K$1)</f>
        <v/>
      </c>
      <c r="L23" t="str">
        <f>VLOOKUP($A23,Input_table[],L$1)</f>
        <v/>
      </c>
      <c r="M23" t="str">
        <f>VLOOKUP($A23,Input_table[],M$1)</f>
        <v/>
      </c>
      <c r="N23" t="str">
        <f>VLOOKUP($A23,Input_table[],N$1)</f>
        <v/>
      </c>
      <c r="O23" t="str">
        <f>VLOOKUP($A23,Input_table[],O$1)</f>
        <v/>
      </c>
      <c r="P23" t="str">
        <f>VLOOKUP($A23,Input_table[],P$1)</f>
        <v/>
      </c>
      <c r="Q23" t="str">
        <f>VLOOKUP($A23,Input_table[],Q$1)</f>
        <v/>
      </c>
      <c r="R23" t="str">
        <f>VLOOKUP($A23,Input_table[],R$1)</f>
        <v/>
      </c>
      <c r="S23" t="str">
        <f>VLOOKUP($A23,Input_table[],S$1)</f>
        <v/>
      </c>
      <c r="T23" t="str">
        <f>VLOOKUP($A23,Input_table[],T$1)</f>
        <v/>
      </c>
      <c r="U23" t="str">
        <f>VLOOKUP($A23,Input_table[],U$1)</f>
        <v/>
      </c>
      <c r="V23" t="str">
        <f>VLOOKUP($A23,Input_table[],V$1)</f>
        <v/>
      </c>
      <c r="W23" t="str">
        <f>VLOOKUP($A23,Input_table[],W$1)</f>
        <v/>
      </c>
      <c r="X23" t="str">
        <f>VLOOKUP($A23,Input_table[],X$1)</f>
        <v/>
      </c>
      <c r="Y23" t="str">
        <f>VLOOKUP($A23,Input_table[],Y$1)</f>
        <v/>
      </c>
      <c r="Z23" t="str">
        <f>VLOOKUP($A23,Input_table[],Z$1)</f>
        <v/>
      </c>
      <c r="AA23" t="str">
        <f>VLOOKUP($A23,Input_table[],AA$1)</f>
        <v/>
      </c>
      <c r="AB23" t="str">
        <f>VLOOKUP($A23,Input_table[],AB$1)</f>
        <v/>
      </c>
      <c r="AC23" t="str">
        <f>IF(AD23="","",AD23&amp;". "&amp;VLOOKUP($A23,Input_table[],AC$1))</f>
        <v/>
      </c>
      <c r="AD23" t="str">
        <f>IF(VLOOKUP($A23,Input_table[],AD$1)=0,"",VLOOKUP($A23,Input_table[],AD$1))</f>
        <v/>
      </c>
      <c r="AE23" t="str">
        <f t="shared" si="6"/>
        <v/>
      </c>
      <c r="AF23" t="str">
        <f t="shared" si="2"/>
        <v/>
      </c>
      <c r="AG23" t="str">
        <f t="shared" si="3"/>
        <v/>
      </c>
      <c r="AH23" t="str">
        <f t="shared" si="4"/>
        <v/>
      </c>
    </row>
    <row r="24" spans="1:34" x14ac:dyDescent="0.45">
      <c r="A24">
        <v>22</v>
      </c>
      <c r="B24">
        <f>VLOOKUP($A24,Input_table[],B$1)</f>
        <v>0</v>
      </c>
      <c r="C24">
        <f>VLOOKUP($A24,Input_table[],C$1)</f>
        <v>0</v>
      </c>
      <c r="D24" t="str">
        <f>VLOOKUP($A24,Input_table[],D$1)</f>
        <v/>
      </c>
      <c r="E24" t="str">
        <f>VLOOKUP($A24,Input_table[],E$1)</f>
        <v/>
      </c>
      <c r="F24" t="str">
        <f>VLOOKUP($A24,Input_table[],F$1)</f>
        <v/>
      </c>
      <c r="G24" t="str">
        <f>VLOOKUP($A24,Input_table[],G$1)</f>
        <v/>
      </c>
      <c r="H24" t="str">
        <f>VLOOKUP($A24,Input_table[],H$1)</f>
        <v/>
      </c>
      <c r="I24" t="str">
        <f>VLOOKUP($A24,Input_table[],I$1)</f>
        <v/>
      </c>
      <c r="J24" t="str">
        <f>VLOOKUP($A24,Input_table[],J$1)</f>
        <v/>
      </c>
      <c r="K24" t="str">
        <f>VLOOKUP($A24,Input_table[],K$1)</f>
        <v/>
      </c>
      <c r="L24" t="str">
        <f>VLOOKUP($A24,Input_table[],L$1)</f>
        <v/>
      </c>
      <c r="M24" t="str">
        <f>VLOOKUP($A24,Input_table[],M$1)</f>
        <v/>
      </c>
      <c r="N24" t="str">
        <f>VLOOKUP($A24,Input_table[],N$1)</f>
        <v/>
      </c>
      <c r="O24" t="str">
        <f>VLOOKUP($A24,Input_table[],O$1)</f>
        <v/>
      </c>
      <c r="P24" t="str">
        <f>VLOOKUP($A24,Input_table[],P$1)</f>
        <v/>
      </c>
      <c r="Q24" t="str">
        <f>VLOOKUP($A24,Input_table[],Q$1)</f>
        <v/>
      </c>
      <c r="R24" t="str">
        <f>VLOOKUP($A24,Input_table[],R$1)</f>
        <v/>
      </c>
      <c r="S24" t="str">
        <f>VLOOKUP($A24,Input_table[],S$1)</f>
        <v/>
      </c>
      <c r="T24" t="str">
        <f>VLOOKUP($A24,Input_table[],T$1)</f>
        <v/>
      </c>
      <c r="U24" t="str">
        <f>VLOOKUP($A24,Input_table[],U$1)</f>
        <v/>
      </c>
      <c r="V24" t="str">
        <f>VLOOKUP($A24,Input_table[],V$1)</f>
        <v/>
      </c>
      <c r="W24" t="str">
        <f>VLOOKUP($A24,Input_table[],W$1)</f>
        <v/>
      </c>
      <c r="X24" t="str">
        <f>VLOOKUP($A24,Input_table[],X$1)</f>
        <v/>
      </c>
      <c r="Y24" t="str">
        <f>VLOOKUP($A24,Input_table[],Y$1)</f>
        <v/>
      </c>
      <c r="Z24" t="str">
        <f>VLOOKUP($A24,Input_table[],Z$1)</f>
        <v/>
      </c>
      <c r="AA24" t="str">
        <f>VLOOKUP($A24,Input_table[],AA$1)</f>
        <v/>
      </c>
      <c r="AB24" t="str">
        <f>VLOOKUP($A24,Input_table[],AB$1)</f>
        <v/>
      </c>
      <c r="AC24" t="str">
        <f>IF(AD24="","",AD24&amp;". "&amp;VLOOKUP($A24,Input_table[],AC$1))</f>
        <v/>
      </c>
      <c r="AD24" t="str">
        <f>IF(VLOOKUP($A24,Input_table[],AD$1)=0,"",VLOOKUP($A24,Input_table[],AD$1))</f>
        <v/>
      </c>
      <c r="AE24" t="str">
        <f t="shared" si="6"/>
        <v/>
      </c>
      <c r="AF24" t="str">
        <f t="shared" ref="AF24" si="7">IF(AD24="","",1)</f>
        <v/>
      </c>
      <c r="AG24" t="str">
        <f>IF(AD24="","",IF(AD24&gt;=3,1,""))</f>
        <v/>
      </c>
      <c r="AH24" t="str">
        <f>IF(AD24="","",IF(AD24&gt;=4,1,""))</f>
        <v/>
      </c>
    </row>
    <row r="25" spans="1:34" x14ac:dyDescent="0.45">
      <c r="A25">
        <v>23</v>
      </c>
      <c r="B25">
        <f>VLOOKUP($A25,Input_table[],B$1)</f>
        <v>0</v>
      </c>
      <c r="C25">
        <f>VLOOKUP($A25,Input_table[],C$1)</f>
        <v>0</v>
      </c>
      <c r="D25" t="str">
        <f>VLOOKUP($A25,Input_table[],D$1)</f>
        <v/>
      </c>
      <c r="E25" t="str">
        <f>VLOOKUP($A25,Input_table[],E$1)</f>
        <v/>
      </c>
      <c r="F25" t="str">
        <f>VLOOKUP($A25,Input_table[],F$1)</f>
        <v/>
      </c>
      <c r="G25" t="str">
        <f>VLOOKUP($A25,Input_table[],G$1)</f>
        <v/>
      </c>
      <c r="H25" t="str">
        <f>VLOOKUP($A25,Input_table[],H$1)</f>
        <v/>
      </c>
      <c r="I25" t="str">
        <f>VLOOKUP($A25,Input_table[],I$1)</f>
        <v/>
      </c>
      <c r="J25" t="str">
        <f>VLOOKUP($A25,Input_table[],J$1)</f>
        <v/>
      </c>
      <c r="K25" t="str">
        <f>VLOOKUP($A25,Input_table[],K$1)</f>
        <v/>
      </c>
      <c r="L25" t="str">
        <f>VLOOKUP($A25,Input_table[],L$1)</f>
        <v/>
      </c>
      <c r="M25" t="str">
        <f>VLOOKUP($A25,Input_table[],M$1)</f>
        <v/>
      </c>
      <c r="N25" t="str">
        <f>VLOOKUP($A25,Input_table[],N$1)</f>
        <v/>
      </c>
      <c r="O25" t="str">
        <f>VLOOKUP($A25,Input_table[],O$1)</f>
        <v/>
      </c>
      <c r="P25" t="str">
        <f>VLOOKUP($A25,Input_table[],P$1)</f>
        <v/>
      </c>
      <c r="Q25" t="str">
        <f>VLOOKUP($A25,Input_table[],Q$1)</f>
        <v/>
      </c>
      <c r="R25" t="str">
        <f>VLOOKUP($A25,Input_table[],R$1)</f>
        <v/>
      </c>
      <c r="S25" t="str">
        <f>VLOOKUP($A25,Input_table[],S$1)</f>
        <v/>
      </c>
      <c r="T25" t="str">
        <f>VLOOKUP($A25,Input_table[],T$1)</f>
        <v/>
      </c>
      <c r="U25" t="str">
        <f>VLOOKUP($A25,Input_table[],U$1)</f>
        <v/>
      </c>
      <c r="V25" t="str">
        <f>VLOOKUP($A25,Input_table[],V$1)</f>
        <v/>
      </c>
      <c r="W25" t="str">
        <f>VLOOKUP($A25,Input_table[],W$1)</f>
        <v/>
      </c>
      <c r="X25" t="str">
        <f>VLOOKUP($A25,Input_table[],X$1)</f>
        <v/>
      </c>
      <c r="Y25" t="str">
        <f>VLOOKUP($A25,Input_table[],Y$1)</f>
        <v/>
      </c>
      <c r="Z25" t="str">
        <f>VLOOKUP($A25,Input_table[],Z$1)</f>
        <v/>
      </c>
      <c r="AA25" t="str">
        <f>VLOOKUP($A25,Input_table[],AA$1)</f>
        <v/>
      </c>
      <c r="AB25" t="str">
        <f>VLOOKUP($A25,Input_table[],AB$1)</f>
        <v/>
      </c>
      <c r="AC25" t="str">
        <f>IF(AD25="","",AD25&amp;". "&amp;VLOOKUP($A25,Input_table[],AC$1))</f>
        <v/>
      </c>
      <c r="AD25" t="str">
        <f>IF(VLOOKUP($A25,Input_table[],AD$1)=0,"",VLOOKUP($A25,Input_table[],AD$1))</f>
        <v/>
      </c>
      <c r="AE25" t="str">
        <f t="shared" si="6"/>
        <v/>
      </c>
      <c r="AF25" t="str">
        <f t="shared" ref="AF25:AF88" si="8">IF(AD25="","",1)</f>
        <v/>
      </c>
      <c r="AG25" t="str">
        <f t="shared" ref="AG25:AG88" si="9">IF(AD25="","",IF(AD25&gt;=3,1,""))</f>
        <v/>
      </c>
      <c r="AH25" t="str">
        <f t="shared" ref="AH25:AH88" si="10">IF(AD25="","",IF(AD25&gt;=4,1,""))</f>
        <v/>
      </c>
    </row>
    <row r="26" spans="1:34" x14ac:dyDescent="0.45">
      <c r="A26">
        <v>24</v>
      </c>
      <c r="B26">
        <f>VLOOKUP($A26,Input_table[],B$1)</f>
        <v>0</v>
      </c>
      <c r="C26">
        <f>VLOOKUP($A26,Input_table[],C$1)</f>
        <v>0</v>
      </c>
      <c r="D26" t="str">
        <f>VLOOKUP($A26,Input_table[],D$1)</f>
        <v/>
      </c>
      <c r="E26" t="str">
        <f>VLOOKUP($A26,Input_table[],E$1)</f>
        <v/>
      </c>
      <c r="F26" t="str">
        <f>VLOOKUP($A26,Input_table[],F$1)</f>
        <v/>
      </c>
      <c r="G26" t="str">
        <f>VLOOKUP($A26,Input_table[],G$1)</f>
        <v/>
      </c>
      <c r="H26" t="str">
        <f>VLOOKUP($A26,Input_table[],H$1)</f>
        <v/>
      </c>
      <c r="I26" t="str">
        <f>VLOOKUP($A26,Input_table[],I$1)</f>
        <v/>
      </c>
      <c r="J26" t="str">
        <f>VLOOKUP($A26,Input_table[],J$1)</f>
        <v/>
      </c>
      <c r="K26" t="str">
        <f>VLOOKUP($A26,Input_table[],K$1)</f>
        <v/>
      </c>
      <c r="L26" t="str">
        <f>VLOOKUP($A26,Input_table[],L$1)</f>
        <v/>
      </c>
      <c r="M26" t="str">
        <f>VLOOKUP($A26,Input_table[],M$1)</f>
        <v/>
      </c>
      <c r="N26" t="str">
        <f>VLOOKUP($A26,Input_table[],N$1)</f>
        <v/>
      </c>
      <c r="O26" t="str">
        <f>VLOOKUP($A26,Input_table[],O$1)</f>
        <v/>
      </c>
      <c r="P26" t="str">
        <f>VLOOKUP($A26,Input_table[],P$1)</f>
        <v/>
      </c>
      <c r="Q26" t="str">
        <f>VLOOKUP($A26,Input_table[],Q$1)</f>
        <v/>
      </c>
      <c r="R26" t="str">
        <f>VLOOKUP($A26,Input_table[],R$1)</f>
        <v/>
      </c>
      <c r="S26" t="str">
        <f>VLOOKUP($A26,Input_table[],S$1)</f>
        <v/>
      </c>
      <c r="T26" t="str">
        <f>VLOOKUP($A26,Input_table[],T$1)</f>
        <v/>
      </c>
      <c r="U26" t="str">
        <f>VLOOKUP($A26,Input_table[],U$1)</f>
        <v/>
      </c>
      <c r="V26" t="str">
        <f>VLOOKUP($A26,Input_table[],V$1)</f>
        <v/>
      </c>
      <c r="W26" t="str">
        <f>VLOOKUP($A26,Input_table[],W$1)</f>
        <v/>
      </c>
      <c r="X26" t="str">
        <f>VLOOKUP($A26,Input_table[],X$1)</f>
        <v/>
      </c>
      <c r="Y26" t="str">
        <f>VLOOKUP($A26,Input_table[],Y$1)</f>
        <v/>
      </c>
      <c r="Z26" t="str">
        <f>VLOOKUP($A26,Input_table[],Z$1)</f>
        <v/>
      </c>
      <c r="AA26" t="str">
        <f>VLOOKUP($A26,Input_table[],AA$1)</f>
        <v/>
      </c>
      <c r="AB26" t="str">
        <f>VLOOKUP($A26,Input_table[],AB$1)</f>
        <v/>
      </c>
      <c r="AC26" t="str">
        <f>IF(AD26="","",AD26&amp;". "&amp;VLOOKUP($A26,Input_table[],AC$1))</f>
        <v/>
      </c>
      <c r="AD26" t="str">
        <f>IF(VLOOKUP($A26,Input_table[],AD$1)=0,"",VLOOKUP($A26,Input_table[],AD$1))</f>
        <v/>
      </c>
      <c r="AE26" t="str">
        <f t="shared" si="6"/>
        <v/>
      </c>
      <c r="AF26" t="str">
        <f t="shared" si="8"/>
        <v/>
      </c>
      <c r="AG26" t="str">
        <f t="shared" si="9"/>
        <v/>
      </c>
      <c r="AH26" t="str">
        <f t="shared" si="10"/>
        <v/>
      </c>
    </row>
    <row r="27" spans="1:34" x14ac:dyDescent="0.45">
      <c r="A27">
        <v>25</v>
      </c>
      <c r="B27">
        <f>VLOOKUP($A27,Input_table[],B$1)</f>
        <v>0</v>
      </c>
      <c r="C27">
        <f>VLOOKUP($A27,Input_table[],C$1)</f>
        <v>0</v>
      </c>
      <c r="D27" t="str">
        <f>VLOOKUP($A27,Input_table[],D$1)</f>
        <v/>
      </c>
      <c r="E27" t="str">
        <f>VLOOKUP($A27,Input_table[],E$1)</f>
        <v/>
      </c>
      <c r="F27" t="str">
        <f>VLOOKUP($A27,Input_table[],F$1)</f>
        <v/>
      </c>
      <c r="G27" t="str">
        <f>VLOOKUP($A27,Input_table[],G$1)</f>
        <v/>
      </c>
      <c r="H27" t="str">
        <f>VLOOKUP($A27,Input_table[],H$1)</f>
        <v/>
      </c>
      <c r="I27" t="str">
        <f>VLOOKUP($A27,Input_table[],I$1)</f>
        <v/>
      </c>
      <c r="J27" t="str">
        <f>VLOOKUP($A27,Input_table[],J$1)</f>
        <v/>
      </c>
      <c r="K27" t="str">
        <f>VLOOKUP($A27,Input_table[],K$1)</f>
        <v/>
      </c>
      <c r="L27" t="str">
        <f>VLOOKUP($A27,Input_table[],L$1)</f>
        <v/>
      </c>
      <c r="M27" t="str">
        <f>VLOOKUP($A27,Input_table[],M$1)</f>
        <v/>
      </c>
      <c r="N27" t="str">
        <f>VLOOKUP($A27,Input_table[],N$1)</f>
        <v/>
      </c>
      <c r="O27" t="str">
        <f>VLOOKUP($A27,Input_table[],O$1)</f>
        <v/>
      </c>
      <c r="P27" t="str">
        <f>VLOOKUP($A27,Input_table[],P$1)</f>
        <v/>
      </c>
      <c r="Q27" t="str">
        <f>VLOOKUP($A27,Input_table[],Q$1)</f>
        <v/>
      </c>
      <c r="R27" t="str">
        <f>VLOOKUP($A27,Input_table[],R$1)</f>
        <v/>
      </c>
      <c r="S27" t="str">
        <f>VLOOKUP($A27,Input_table[],S$1)</f>
        <v/>
      </c>
      <c r="T27" t="str">
        <f>VLOOKUP($A27,Input_table[],T$1)</f>
        <v/>
      </c>
      <c r="U27" t="str">
        <f>VLOOKUP($A27,Input_table[],U$1)</f>
        <v/>
      </c>
      <c r="V27" t="str">
        <f>VLOOKUP($A27,Input_table[],V$1)</f>
        <v/>
      </c>
      <c r="W27" t="str">
        <f>VLOOKUP($A27,Input_table[],W$1)</f>
        <v/>
      </c>
      <c r="X27" t="str">
        <f>VLOOKUP($A27,Input_table[],X$1)</f>
        <v/>
      </c>
      <c r="Y27" t="str">
        <f>VLOOKUP($A27,Input_table[],Y$1)</f>
        <v/>
      </c>
      <c r="Z27" t="str">
        <f>VLOOKUP($A27,Input_table[],Z$1)</f>
        <v/>
      </c>
      <c r="AA27" t="str">
        <f>VLOOKUP($A27,Input_table[],AA$1)</f>
        <v/>
      </c>
      <c r="AB27" t="str">
        <f>VLOOKUP($A27,Input_table[],AB$1)</f>
        <v/>
      </c>
      <c r="AC27" t="str">
        <f>IF(AD27="","",AD27&amp;". "&amp;VLOOKUP($A27,Input_table[],AC$1))</f>
        <v/>
      </c>
      <c r="AD27" t="str">
        <f>IF(VLOOKUP($A27,Input_table[],AD$1)=0,"",VLOOKUP($A27,Input_table[],AD$1))</f>
        <v/>
      </c>
      <c r="AE27" t="str">
        <f t="shared" si="6"/>
        <v/>
      </c>
      <c r="AF27" t="str">
        <f t="shared" si="8"/>
        <v/>
      </c>
      <c r="AG27" t="str">
        <f t="shared" si="9"/>
        <v/>
      </c>
      <c r="AH27" t="str">
        <f t="shared" si="10"/>
        <v/>
      </c>
    </row>
    <row r="28" spans="1:34" x14ac:dyDescent="0.45">
      <c r="A28">
        <v>26</v>
      </c>
      <c r="B28">
        <f>VLOOKUP($A28,Input_table[],B$1)</f>
        <v>0</v>
      </c>
      <c r="C28">
        <f>VLOOKUP($A28,Input_table[],C$1)</f>
        <v>0</v>
      </c>
      <c r="D28" t="str">
        <f>VLOOKUP($A28,Input_table[],D$1)</f>
        <v/>
      </c>
      <c r="E28" t="str">
        <f>VLOOKUP($A28,Input_table[],E$1)</f>
        <v/>
      </c>
      <c r="F28" t="str">
        <f>VLOOKUP($A28,Input_table[],F$1)</f>
        <v/>
      </c>
      <c r="G28" t="str">
        <f>VLOOKUP($A28,Input_table[],G$1)</f>
        <v/>
      </c>
      <c r="H28" t="str">
        <f>VLOOKUP($A28,Input_table[],H$1)</f>
        <v/>
      </c>
      <c r="I28" t="str">
        <f>VLOOKUP($A28,Input_table[],I$1)</f>
        <v/>
      </c>
      <c r="J28" t="str">
        <f>VLOOKUP($A28,Input_table[],J$1)</f>
        <v/>
      </c>
      <c r="K28" t="str">
        <f>VLOOKUP($A28,Input_table[],K$1)</f>
        <v/>
      </c>
      <c r="L28" t="str">
        <f>VLOOKUP($A28,Input_table[],L$1)</f>
        <v/>
      </c>
      <c r="M28" t="str">
        <f>VLOOKUP($A28,Input_table[],M$1)</f>
        <v/>
      </c>
      <c r="N28" t="str">
        <f>VLOOKUP($A28,Input_table[],N$1)</f>
        <v/>
      </c>
      <c r="O28" t="str">
        <f>VLOOKUP($A28,Input_table[],O$1)</f>
        <v/>
      </c>
      <c r="P28" t="str">
        <f>VLOOKUP($A28,Input_table[],P$1)</f>
        <v/>
      </c>
      <c r="Q28" t="str">
        <f>VLOOKUP($A28,Input_table[],Q$1)</f>
        <v/>
      </c>
      <c r="R28" t="str">
        <f>VLOOKUP($A28,Input_table[],R$1)</f>
        <v/>
      </c>
      <c r="S28" t="str">
        <f>VLOOKUP($A28,Input_table[],S$1)</f>
        <v/>
      </c>
      <c r="T28" t="str">
        <f>VLOOKUP($A28,Input_table[],T$1)</f>
        <v/>
      </c>
      <c r="U28" t="str">
        <f>VLOOKUP($A28,Input_table[],U$1)</f>
        <v/>
      </c>
      <c r="V28" t="str">
        <f>VLOOKUP($A28,Input_table[],V$1)</f>
        <v/>
      </c>
      <c r="W28" t="str">
        <f>VLOOKUP($A28,Input_table[],W$1)</f>
        <v/>
      </c>
      <c r="X28" t="str">
        <f>VLOOKUP($A28,Input_table[],X$1)</f>
        <v/>
      </c>
      <c r="Y28" t="str">
        <f>VLOOKUP($A28,Input_table[],Y$1)</f>
        <v/>
      </c>
      <c r="Z28" t="str">
        <f>VLOOKUP($A28,Input_table[],Z$1)</f>
        <v/>
      </c>
      <c r="AA28" t="str">
        <f>VLOOKUP($A28,Input_table[],AA$1)</f>
        <v/>
      </c>
      <c r="AB28" t="str">
        <f>VLOOKUP($A28,Input_table[],AB$1)</f>
        <v/>
      </c>
      <c r="AC28" t="str">
        <f>IF(AD28="","",AD28&amp;". "&amp;VLOOKUP($A28,Input_table[],AC$1))</f>
        <v/>
      </c>
      <c r="AD28" t="str">
        <f>IF(VLOOKUP($A28,Input_table[],AD$1)=0,"",VLOOKUP($A28,Input_table[],AD$1))</f>
        <v/>
      </c>
      <c r="AE28" t="str">
        <f t="shared" si="6"/>
        <v/>
      </c>
      <c r="AF28" t="str">
        <f t="shared" si="8"/>
        <v/>
      </c>
      <c r="AG28" t="str">
        <f t="shared" si="9"/>
        <v/>
      </c>
      <c r="AH28" t="str">
        <f t="shared" si="10"/>
        <v/>
      </c>
    </row>
    <row r="29" spans="1:34" x14ac:dyDescent="0.45">
      <c r="A29">
        <v>27</v>
      </c>
      <c r="B29">
        <f>VLOOKUP($A29,Input_table[],B$1)</f>
        <v>0</v>
      </c>
      <c r="C29">
        <f>VLOOKUP($A29,Input_table[],C$1)</f>
        <v>0</v>
      </c>
      <c r="D29" t="str">
        <f>VLOOKUP($A29,Input_table[],D$1)</f>
        <v/>
      </c>
      <c r="E29" t="str">
        <f>VLOOKUP($A29,Input_table[],E$1)</f>
        <v/>
      </c>
      <c r="F29" t="str">
        <f>VLOOKUP($A29,Input_table[],F$1)</f>
        <v/>
      </c>
      <c r="G29" t="str">
        <f>VLOOKUP($A29,Input_table[],G$1)</f>
        <v/>
      </c>
      <c r="H29" t="str">
        <f>VLOOKUP($A29,Input_table[],H$1)</f>
        <v/>
      </c>
      <c r="I29" t="str">
        <f>VLOOKUP($A29,Input_table[],I$1)</f>
        <v/>
      </c>
      <c r="J29" t="str">
        <f>VLOOKUP($A29,Input_table[],J$1)</f>
        <v/>
      </c>
      <c r="K29" t="str">
        <f>VLOOKUP($A29,Input_table[],K$1)</f>
        <v/>
      </c>
      <c r="L29" t="str">
        <f>VLOOKUP($A29,Input_table[],L$1)</f>
        <v/>
      </c>
      <c r="M29" t="str">
        <f>VLOOKUP($A29,Input_table[],M$1)</f>
        <v/>
      </c>
      <c r="N29" t="str">
        <f>VLOOKUP($A29,Input_table[],N$1)</f>
        <v/>
      </c>
      <c r="O29" t="str">
        <f>VLOOKUP($A29,Input_table[],O$1)</f>
        <v/>
      </c>
      <c r="P29" t="str">
        <f>VLOOKUP($A29,Input_table[],P$1)</f>
        <v/>
      </c>
      <c r="Q29" t="str">
        <f>VLOOKUP($A29,Input_table[],Q$1)</f>
        <v/>
      </c>
      <c r="R29" t="str">
        <f>VLOOKUP($A29,Input_table[],R$1)</f>
        <v/>
      </c>
      <c r="S29" t="str">
        <f>VLOOKUP($A29,Input_table[],S$1)</f>
        <v/>
      </c>
      <c r="T29" t="str">
        <f>VLOOKUP($A29,Input_table[],T$1)</f>
        <v/>
      </c>
      <c r="U29" t="str">
        <f>VLOOKUP($A29,Input_table[],U$1)</f>
        <v/>
      </c>
      <c r="V29" t="str">
        <f>VLOOKUP($A29,Input_table[],V$1)</f>
        <v/>
      </c>
      <c r="W29" t="str">
        <f>VLOOKUP($A29,Input_table[],W$1)</f>
        <v/>
      </c>
      <c r="X29" t="str">
        <f>VLOOKUP($A29,Input_table[],X$1)</f>
        <v/>
      </c>
      <c r="Y29" t="str">
        <f>VLOOKUP($A29,Input_table[],Y$1)</f>
        <v/>
      </c>
      <c r="Z29" t="str">
        <f>VLOOKUP($A29,Input_table[],Z$1)</f>
        <v/>
      </c>
      <c r="AA29" t="str">
        <f>VLOOKUP($A29,Input_table[],AA$1)</f>
        <v/>
      </c>
      <c r="AB29" t="str">
        <f>VLOOKUP($A29,Input_table[],AB$1)</f>
        <v/>
      </c>
      <c r="AC29" t="str">
        <f>IF(AD29="","",AD29&amp;". "&amp;VLOOKUP($A29,Input_table[],AC$1))</f>
        <v/>
      </c>
      <c r="AD29" t="str">
        <f>IF(VLOOKUP($A29,Input_table[],AD$1)=0,"",VLOOKUP($A29,Input_table[],AD$1))</f>
        <v/>
      </c>
      <c r="AE29" t="str">
        <f t="shared" si="6"/>
        <v/>
      </c>
      <c r="AF29" t="str">
        <f t="shared" si="8"/>
        <v/>
      </c>
      <c r="AG29" t="str">
        <f t="shared" si="9"/>
        <v/>
      </c>
      <c r="AH29" t="str">
        <f t="shared" si="10"/>
        <v/>
      </c>
    </row>
    <row r="30" spans="1:34" x14ac:dyDescent="0.45">
      <c r="A30">
        <v>28</v>
      </c>
      <c r="B30">
        <f>VLOOKUP($A30,Input_table[],B$1)</f>
        <v>0</v>
      </c>
      <c r="C30">
        <f>VLOOKUP($A30,Input_table[],C$1)</f>
        <v>0</v>
      </c>
      <c r="D30" t="str">
        <f>VLOOKUP($A30,Input_table[],D$1)</f>
        <v/>
      </c>
      <c r="E30" t="str">
        <f>VLOOKUP($A30,Input_table[],E$1)</f>
        <v/>
      </c>
      <c r="F30" t="str">
        <f>VLOOKUP($A30,Input_table[],F$1)</f>
        <v/>
      </c>
      <c r="G30" t="str">
        <f>VLOOKUP($A30,Input_table[],G$1)</f>
        <v/>
      </c>
      <c r="H30" t="str">
        <f>VLOOKUP($A30,Input_table[],H$1)</f>
        <v/>
      </c>
      <c r="I30" t="str">
        <f>VLOOKUP($A30,Input_table[],I$1)</f>
        <v/>
      </c>
      <c r="J30" t="str">
        <f>VLOOKUP($A30,Input_table[],J$1)</f>
        <v/>
      </c>
      <c r="K30" t="str">
        <f>VLOOKUP($A30,Input_table[],K$1)</f>
        <v/>
      </c>
      <c r="L30" t="str">
        <f>VLOOKUP($A30,Input_table[],L$1)</f>
        <v/>
      </c>
      <c r="M30" t="str">
        <f>VLOOKUP($A30,Input_table[],M$1)</f>
        <v/>
      </c>
      <c r="N30" t="str">
        <f>VLOOKUP($A30,Input_table[],N$1)</f>
        <v/>
      </c>
      <c r="O30" t="str">
        <f>VLOOKUP($A30,Input_table[],O$1)</f>
        <v/>
      </c>
      <c r="P30" t="str">
        <f>VLOOKUP($A30,Input_table[],P$1)</f>
        <v/>
      </c>
      <c r="Q30" t="str">
        <f>VLOOKUP($A30,Input_table[],Q$1)</f>
        <v/>
      </c>
      <c r="R30" t="str">
        <f>VLOOKUP($A30,Input_table[],R$1)</f>
        <v/>
      </c>
      <c r="S30" t="str">
        <f>VLOOKUP($A30,Input_table[],S$1)</f>
        <v/>
      </c>
      <c r="T30" t="str">
        <f>VLOOKUP($A30,Input_table[],T$1)</f>
        <v/>
      </c>
      <c r="U30" t="str">
        <f>VLOOKUP($A30,Input_table[],U$1)</f>
        <v/>
      </c>
      <c r="V30" t="str">
        <f>VLOOKUP($A30,Input_table[],V$1)</f>
        <v/>
      </c>
      <c r="W30" t="str">
        <f>VLOOKUP($A30,Input_table[],W$1)</f>
        <v/>
      </c>
      <c r="X30" t="str">
        <f>VLOOKUP($A30,Input_table[],X$1)</f>
        <v/>
      </c>
      <c r="Y30" t="str">
        <f>VLOOKUP($A30,Input_table[],Y$1)</f>
        <v/>
      </c>
      <c r="Z30" t="str">
        <f>VLOOKUP($A30,Input_table[],Z$1)</f>
        <v/>
      </c>
      <c r="AA30" t="str">
        <f>VLOOKUP($A30,Input_table[],AA$1)</f>
        <v/>
      </c>
      <c r="AB30" t="str">
        <f>VLOOKUP($A30,Input_table[],AB$1)</f>
        <v/>
      </c>
      <c r="AC30" t="str">
        <f>IF(AD30="","",AD30&amp;". "&amp;VLOOKUP($A30,Input_table[],AC$1))</f>
        <v/>
      </c>
      <c r="AD30" t="str">
        <f>IF(VLOOKUP($A30,Input_table[],AD$1)=0,"",VLOOKUP($A30,Input_table[],AD$1))</f>
        <v/>
      </c>
      <c r="AE30" t="str">
        <f t="shared" si="6"/>
        <v/>
      </c>
      <c r="AF30" t="str">
        <f t="shared" si="8"/>
        <v/>
      </c>
      <c r="AG30" t="str">
        <f t="shared" si="9"/>
        <v/>
      </c>
      <c r="AH30" t="str">
        <f t="shared" si="10"/>
        <v/>
      </c>
    </row>
    <row r="31" spans="1:34" x14ac:dyDescent="0.45">
      <c r="A31">
        <v>29</v>
      </c>
      <c r="B31">
        <f>VLOOKUP($A31,Input_table[],B$1)</f>
        <v>0</v>
      </c>
      <c r="C31">
        <f>VLOOKUP($A31,Input_table[],C$1)</f>
        <v>0</v>
      </c>
      <c r="D31" t="str">
        <f>VLOOKUP($A31,Input_table[],D$1)</f>
        <v/>
      </c>
      <c r="E31" t="str">
        <f>VLOOKUP($A31,Input_table[],E$1)</f>
        <v/>
      </c>
      <c r="F31" t="str">
        <f>VLOOKUP($A31,Input_table[],F$1)</f>
        <v/>
      </c>
      <c r="G31" t="str">
        <f>VLOOKUP($A31,Input_table[],G$1)</f>
        <v/>
      </c>
      <c r="H31" t="str">
        <f>VLOOKUP($A31,Input_table[],H$1)</f>
        <v/>
      </c>
      <c r="I31" t="str">
        <f>VLOOKUP($A31,Input_table[],I$1)</f>
        <v/>
      </c>
      <c r="J31" t="str">
        <f>VLOOKUP($A31,Input_table[],J$1)</f>
        <v/>
      </c>
      <c r="K31" t="str">
        <f>VLOOKUP($A31,Input_table[],K$1)</f>
        <v/>
      </c>
      <c r="L31" t="str">
        <f>VLOOKUP($A31,Input_table[],L$1)</f>
        <v/>
      </c>
      <c r="M31" t="str">
        <f>VLOOKUP($A31,Input_table[],M$1)</f>
        <v/>
      </c>
      <c r="N31" t="str">
        <f>VLOOKUP($A31,Input_table[],N$1)</f>
        <v/>
      </c>
      <c r="O31" t="str">
        <f>VLOOKUP($A31,Input_table[],O$1)</f>
        <v/>
      </c>
      <c r="P31" t="str">
        <f>VLOOKUP($A31,Input_table[],P$1)</f>
        <v/>
      </c>
      <c r="Q31" t="str">
        <f>VLOOKUP($A31,Input_table[],Q$1)</f>
        <v/>
      </c>
      <c r="R31" t="str">
        <f>VLOOKUP($A31,Input_table[],R$1)</f>
        <v/>
      </c>
      <c r="S31" t="str">
        <f>VLOOKUP($A31,Input_table[],S$1)</f>
        <v/>
      </c>
      <c r="T31" t="str">
        <f>VLOOKUP($A31,Input_table[],T$1)</f>
        <v/>
      </c>
      <c r="U31" t="str">
        <f>VLOOKUP($A31,Input_table[],U$1)</f>
        <v/>
      </c>
      <c r="V31" t="str">
        <f>VLOOKUP($A31,Input_table[],V$1)</f>
        <v/>
      </c>
      <c r="W31" t="str">
        <f>VLOOKUP($A31,Input_table[],W$1)</f>
        <v/>
      </c>
      <c r="X31" t="str">
        <f>VLOOKUP($A31,Input_table[],X$1)</f>
        <v/>
      </c>
      <c r="Y31" t="str">
        <f>VLOOKUP($A31,Input_table[],Y$1)</f>
        <v/>
      </c>
      <c r="Z31" t="str">
        <f>VLOOKUP($A31,Input_table[],Z$1)</f>
        <v/>
      </c>
      <c r="AA31" t="str">
        <f>VLOOKUP($A31,Input_table[],AA$1)</f>
        <v/>
      </c>
      <c r="AB31" t="str">
        <f>VLOOKUP($A31,Input_table[],AB$1)</f>
        <v/>
      </c>
      <c r="AC31" t="str">
        <f>IF(AD31="","",AD31&amp;". "&amp;VLOOKUP($A31,Input_table[],AC$1))</f>
        <v/>
      </c>
      <c r="AD31" t="str">
        <f>IF(VLOOKUP($A31,Input_table[],AD$1)=0,"",VLOOKUP($A31,Input_table[],AD$1))</f>
        <v/>
      </c>
      <c r="AE31" t="str">
        <f t="shared" si="6"/>
        <v/>
      </c>
      <c r="AF31" t="str">
        <f t="shared" si="8"/>
        <v/>
      </c>
      <c r="AG31" t="str">
        <f t="shared" si="9"/>
        <v/>
      </c>
      <c r="AH31" t="str">
        <f t="shared" si="10"/>
        <v/>
      </c>
    </row>
    <row r="32" spans="1:34" x14ac:dyDescent="0.45">
      <c r="A32">
        <v>30</v>
      </c>
      <c r="B32">
        <f>VLOOKUP($A32,Input_table[],B$1)</f>
        <v>0</v>
      </c>
      <c r="C32">
        <f>VLOOKUP($A32,Input_table[],C$1)</f>
        <v>0</v>
      </c>
      <c r="D32" t="str">
        <f>VLOOKUP($A32,Input_table[],D$1)</f>
        <v/>
      </c>
      <c r="E32" t="str">
        <f>VLOOKUP($A32,Input_table[],E$1)</f>
        <v/>
      </c>
      <c r="F32" t="str">
        <f>VLOOKUP($A32,Input_table[],F$1)</f>
        <v/>
      </c>
      <c r="G32" t="str">
        <f>VLOOKUP($A32,Input_table[],G$1)</f>
        <v/>
      </c>
      <c r="H32" t="str">
        <f>VLOOKUP($A32,Input_table[],H$1)</f>
        <v/>
      </c>
      <c r="I32" t="str">
        <f>VLOOKUP($A32,Input_table[],I$1)</f>
        <v/>
      </c>
      <c r="J32" t="str">
        <f>VLOOKUP($A32,Input_table[],J$1)</f>
        <v/>
      </c>
      <c r="K32" t="str">
        <f>VLOOKUP($A32,Input_table[],K$1)</f>
        <v/>
      </c>
      <c r="L32" t="str">
        <f>VLOOKUP($A32,Input_table[],L$1)</f>
        <v/>
      </c>
      <c r="M32" t="str">
        <f>VLOOKUP($A32,Input_table[],M$1)</f>
        <v/>
      </c>
      <c r="N32" t="str">
        <f>VLOOKUP($A32,Input_table[],N$1)</f>
        <v/>
      </c>
      <c r="O32" t="str">
        <f>VLOOKUP($A32,Input_table[],O$1)</f>
        <v/>
      </c>
      <c r="P32" t="str">
        <f>VLOOKUP($A32,Input_table[],P$1)</f>
        <v/>
      </c>
      <c r="Q32" t="str">
        <f>VLOOKUP($A32,Input_table[],Q$1)</f>
        <v/>
      </c>
      <c r="R32" t="str">
        <f>VLOOKUP($A32,Input_table[],R$1)</f>
        <v/>
      </c>
      <c r="S32" t="str">
        <f>VLOOKUP($A32,Input_table[],S$1)</f>
        <v/>
      </c>
      <c r="T32" t="str">
        <f>VLOOKUP($A32,Input_table[],T$1)</f>
        <v/>
      </c>
      <c r="U32" t="str">
        <f>VLOOKUP($A32,Input_table[],U$1)</f>
        <v/>
      </c>
      <c r="V32" t="str">
        <f>VLOOKUP($A32,Input_table[],V$1)</f>
        <v/>
      </c>
      <c r="W32" t="str">
        <f>VLOOKUP($A32,Input_table[],W$1)</f>
        <v/>
      </c>
      <c r="X32" t="str">
        <f>VLOOKUP($A32,Input_table[],X$1)</f>
        <v/>
      </c>
      <c r="Y32" t="str">
        <f>VLOOKUP($A32,Input_table[],Y$1)</f>
        <v/>
      </c>
      <c r="Z32" t="str">
        <f>VLOOKUP($A32,Input_table[],Z$1)</f>
        <v/>
      </c>
      <c r="AA32" t="str">
        <f>VLOOKUP($A32,Input_table[],AA$1)</f>
        <v/>
      </c>
      <c r="AB32" t="str">
        <f>VLOOKUP($A32,Input_table[],AB$1)</f>
        <v/>
      </c>
      <c r="AC32" t="str">
        <f>IF(AD32="","",AD32&amp;". "&amp;VLOOKUP($A32,Input_table[],AC$1))</f>
        <v/>
      </c>
      <c r="AD32" t="str">
        <f>IF(VLOOKUP($A32,Input_table[],AD$1)=0,"",VLOOKUP($A32,Input_table[],AD$1))</f>
        <v/>
      </c>
      <c r="AE32" t="str">
        <f t="shared" si="6"/>
        <v/>
      </c>
      <c r="AF32" t="str">
        <f t="shared" si="8"/>
        <v/>
      </c>
      <c r="AG32" t="str">
        <f t="shared" si="9"/>
        <v/>
      </c>
      <c r="AH32" t="str">
        <f t="shared" si="10"/>
        <v/>
      </c>
    </row>
    <row r="33" spans="1:34" x14ac:dyDescent="0.45">
      <c r="A33">
        <v>31</v>
      </c>
      <c r="B33">
        <f>VLOOKUP($A33,Input_table[],B$1)</f>
        <v>0</v>
      </c>
      <c r="C33">
        <f>VLOOKUP($A33,Input_table[],C$1)</f>
        <v>0</v>
      </c>
      <c r="D33" t="str">
        <f>VLOOKUP($A33,Input_table[],D$1)</f>
        <v/>
      </c>
      <c r="E33" t="str">
        <f>VLOOKUP($A33,Input_table[],E$1)</f>
        <v/>
      </c>
      <c r="F33" t="str">
        <f>VLOOKUP($A33,Input_table[],F$1)</f>
        <v/>
      </c>
      <c r="G33" t="str">
        <f>VLOOKUP($A33,Input_table[],G$1)</f>
        <v/>
      </c>
      <c r="H33" t="str">
        <f>VLOOKUP($A33,Input_table[],H$1)</f>
        <v/>
      </c>
      <c r="I33" t="str">
        <f>VLOOKUP($A33,Input_table[],I$1)</f>
        <v/>
      </c>
      <c r="J33" t="str">
        <f>VLOOKUP($A33,Input_table[],J$1)</f>
        <v/>
      </c>
      <c r="K33" t="str">
        <f>VLOOKUP($A33,Input_table[],K$1)</f>
        <v/>
      </c>
      <c r="L33" t="str">
        <f>VLOOKUP($A33,Input_table[],L$1)</f>
        <v/>
      </c>
      <c r="M33" t="str">
        <f>VLOOKUP($A33,Input_table[],M$1)</f>
        <v/>
      </c>
      <c r="N33" t="str">
        <f>VLOOKUP($A33,Input_table[],N$1)</f>
        <v/>
      </c>
      <c r="O33" t="str">
        <f>VLOOKUP($A33,Input_table[],O$1)</f>
        <v/>
      </c>
      <c r="P33" t="str">
        <f>VLOOKUP($A33,Input_table[],P$1)</f>
        <v/>
      </c>
      <c r="Q33" t="str">
        <f>VLOOKUP($A33,Input_table[],Q$1)</f>
        <v/>
      </c>
      <c r="R33" t="str">
        <f>VLOOKUP($A33,Input_table[],R$1)</f>
        <v/>
      </c>
      <c r="S33" t="str">
        <f>VLOOKUP($A33,Input_table[],S$1)</f>
        <v/>
      </c>
      <c r="T33" t="str">
        <f>VLOOKUP($A33,Input_table[],T$1)</f>
        <v/>
      </c>
      <c r="U33" t="str">
        <f>VLOOKUP($A33,Input_table[],U$1)</f>
        <v/>
      </c>
      <c r="V33" t="str">
        <f>VLOOKUP($A33,Input_table[],V$1)</f>
        <v/>
      </c>
      <c r="W33" t="str">
        <f>VLOOKUP($A33,Input_table[],W$1)</f>
        <v/>
      </c>
      <c r="X33" t="str">
        <f>VLOOKUP($A33,Input_table[],X$1)</f>
        <v/>
      </c>
      <c r="Y33" t="str">
        <f>VLOOKUP($A33,Input_table[],Y$1)</f>
        <v/>
      </c>
      <c r="Z33" t="str">
        <f>VLOOKUP($A33,Input_table[],Z$1)</f>
        <v/>
      </c>
      <c r="AA33" t="str">
        <f>VLOOKUP($A33,Input_table[],AA$1)</f>
        <v/>
      </c>
      <c r="AB33" t="str">
        <f>VLOOKUP($A33,Input_table[],AB$1)</f>
        <v/>
      </c>
      <c r="AC33" t="str">
        <f>IF(AD33="","",AD33&amp;". "&amp;VLOOKUP($A33,Input_table[],AC$1))</f>
        <v/>
      </c>
      <c r="AD33" t="str">
        <f>IF(VLOOKUP($A33,Input_table[],AD$1)=0,"",VLOOKUP($A33,Input_table[],AD$1))</f>
        <v/>
      </c>
      <c r="AE33" t="str">
        <f t="shared" si="6"/>
        <v/>
      </c>
      <c r="AF33" t="str">
        <f t="shared" si="8"/>
        <v/>
      </c>
      <c r="AG33" t="str">
        <f t="shared" si="9"/>
        <v/>
      </c>
      <c r="AH33" t="str">
        <f t="shared" si="10"/>
        <v/>
      </c>
    </row>
    <row r="34" spans="1:34" x14ac:dyDescent="0.45">
      <c r="A34">
        <v>32</v>
      </c>
      <c r="B34">
        <f>VLOOKUP($A34,Input_table[],B$1)</f>
        <v>0</v>
      </c>
      <c r="C34">
        <f>VLOOKUP($A34,Input_table[],C$1)</f>
        <v>0</v>
      </c>
      <c r="D34" t="str">
        <f>VLOOKUP($A34,Input_table[],D$1)</f>
        <v/>
      </c>
      <c r="E34" t="str">
        <f>VLOOKUP($A34,Input_table[],E$1)</f>
        <v/>
      </c>
      <c r="F34" t="str">
        <f>VLOOKUP($A34,Input_table[],F$1)</f>
        <v/>
      </c>
      <c r="G34" t="str">
        <f>VLOOKUP($A34,Input_table[],G$1)</f>
        <v/>
      </c>
      <c r="H34" t="str">
        <f>VLOOKUP($A34,Input_table[],H$1)</f>
        <v/>
      </c>
      <c r="I34" t="str">
        <f>VLOOKUP($A34,Input_table[],I$1)</f>
        <v/>
      </c>
      <c r="J34" t="str">
        <f>VLOOKUP($A34,Input_table[],J$1)</f>
        <v/>
      </c>
      <c r="K34" t="str">
        <f>VLOOKUP($A34,Input_table[],K$1)</f>
        <v/>
      </c>
      <c r="L34" t="str">
        <f>VLOOKUP($A34,Input_table[],L$1)</f>
        <v/>
      </c>
      <c r="M34" t="str">
        <f>VLOOKUP($A34,Input_table[],M$1)</f>
        <v/>
      </c>
      <c r="N34" t="str">
        <f>VLOOKUP($A34,Input_table[],N$1)</f>
        <v/>
      </c>
      <c r="O34" t="str">
        <f>VLOOKUP($A34,Input_table[],O$1)</f>
        <v/>
      </c>
      <c r="P34" t="str">
        <f>VLOOKUP($A34,Input_table[],P$1)</f>
        <v/>
      </c>
      <c r="Q34" t="str">
        <f>VLOOKUP($A34,Input_table[],Q$1)</f>
        <v/>
      </c>
      <c r="R34" t="str">
        <f>VLOOKUP($A34,Input_table[],R$1)</f>
        <v/>
      </c>
      <c r="S34" t="str">
        <f>VLOOKUP($A34,Input_table[],S$1)</f>
        <v/>
      </c>
      <c r="T34" t="str">
        <f>VLOOKUP($A34,Input_table[],T$1)</f>
        <v/>
      </c>
      <c r="U34" t="str">
        <f>VLOOKUP($A34,Input_table[],U$1)</f>
        <v/>
      </c>
      <c r="V34" t="str">
        <f>VLOOKUP($A34,Input_table[],V$1)</f>
        <v/>
      </c>
      <c r="W34" t="str">
        <f>VLOOKUP($A34,Input_table[],W$1)</f>
        <v/>
      </c>
      <c r="X34" t="str">
        <f>VLOOKUP($A34,Input_table[],X$1)</f>
        <v/>
      </c>
      <c r="Y34" t="str">
        <f>VLOOKUP($A34,Input_table[],Y$1)</f>
        <v/>
      </c>
      <c r="Z34" t="str">
        <f>VLOOKUP($A34,Input_table[],Z$1)</f>
        <v/>
      </c>
      <c r="AA34" t="str">
        <f>VLOOKUP($A34,Input_table[],AA$1)</f>
        <v/>
      </c>
      <c r="AB34" t="str">
        <f>VLOOKUP($A34,Input_table[],AB$1)</f>
        <v/>
      </c>
      <c r="AC34" t="str">
        <f>IF(AD34="","",AD34&amp;". "&amp;VLOOKUP($A34,Input_table[],AC$1))</f>
        <v/>
      </c>
      <c r="AD34" t="str">
        <f>IF(VLOOKUP($A34,Input_table[],AD$1)=0,"",VLOOKUP($A34,Input_table[],AD$1))</f>
        <v/>
      </c>
      <c r="AE34" t="str">
        <f t="shared" si="6"/>
        <v/>
      </c>
      <c r="AF34" t="str">
        <f t="shared" si="8"/>
        <v/>
      </c>
      <c r="AG34" t="str">
        <f t="shared" si="9"/>
        <v/>
      </c>
      <c r="AH34" t="str">
        <f t="shared" si="10"/>
        <v/>
      </c>
    </row>
    <row r="35" spans="1:34" x14ac:dyDescent="0.45">
      <c r="A35">
        <v>33</v>
      </c>
      <c r="B35">
        <f>VLOOKUP($A35,Input_table[],B$1)</f>
        <v>0</v>
      </c>
      <c r="C35">
        <f>VLOOKUP($A35,Input_table[],C$1)</f>
        <v>0</v>
      </c>
      <c r="D35" t="str">
        <f>VLOOKUP($A35,Input_table[],D$1)</f>
        <v/>
      </c>
      <c r="E35" t="str">
        <f>VLOOKUP($A35,Input_table[],E$1)</f>
        <v/>
      </c>
      <c r="F35" t="str">
        <f>VLOOKUP($A35,Input_table[],F$1)</f>
        <v/>
      </c>
      <c r="G35" t="str">
        <f>VLOOKUP($A35,Input_table[],G$1)</f>
        <v/>
      </c>
      <c r="H35" t="str">
        <f>VLOOKUP($A35,Input_table[],H$1)</f>
        <v/>
      </c>
      <c r="I35" t="str">
        <f>VLOOKUP($A35,Input_table[],I$1)</f>
        <v/>
      </c>
      <c r="J35" t="str">
        <f>VLOOKUP($A35,Input_table[],J$1)</f>
        <v/>
      </c>
      <c r="K35" t="str">
        <f>VLOOKUP($A35,Input_table[],K$1)</f>
        <v/>
      </c>
      <c r="L35" t="str">
        <f>VLOOKUP($A35,Input_table[],L$1)</f>
        <v/>
      </c>
      <c r="M35" t="str">
        <f>VLOOKUP($A35,Input_table[],M$1)</f>
        <v/>
      </c>
      <c r="N35" t="str">
        <f>VLOOKUP($A35,Input_table[],N$1)</f>
        <v/>
      </c>
      <c r="O35" t="str">
        <f>VLOOKUP($A35,Input_table[],O$1)</f>
        <v/>
      </c>
      <c r="P35" t="str">
        <f>VLOOKUP($A35,Input_table[],P$1)</f>
        <v/>
      </c>
      <c r="Q35" t="str">
        <f>VLOOKUP($A35,Input_table[],Q$1)</f>
        <v/>
      </c>
      <c r="R35" t="str">
        <f>VLOOKUP($A35,Input_table[],R$1)</f>
        <v/>
      </c>
      <c r="S35" t="str">
        <f>VLOOKUP($A35,Input_table[],S$1)</f>
        <v/>
      </c>
      <c r="T35" t="str">
        <f>VLOOKUP($A35,Input_table[],T$1)</f>
        <v/>
      </c>
      <c r="U35" t="str">
        <f>VLOOKUP($A35,Input_table[],U$1)</f>
        <v/>
      </c>
      <c r="V35" t="str">
        <f>VLOOKUP($A35,Input_table[],V$1)</f>
        <v/>
      </c>
      <c r="W35" t="str">
        <f>VLOOKUP($A35,Input_table[],W$1)</f>
        <v/>
      </c>
      <c r="X35" t="str">
        <f>VLOOKUP($A35,Input_table[],X$1)</f>
        <v/>
      </c>
      <c r="Y35" t="str">
        <f>VLOOKUP($A35,Input_table[],Y$1)</f>
        <v/>
      </c>
      <c r="Z35" t="str">
        <f>VLOOKUP($A35,Input_table[],Z$1)</f>
        <v/>
      </c>
      <c r="AA35" t="str">
        <f>VLOOKUP($A35,Input_table[],AA$1)</f>
        <v/>
      </c>
      <c r="AB35" t="str">
        <f>VLOOKUP($A35,Input_table[],AB$1)</f>
        <v/>
      </c>
      <c r="AC35" t="str">
        <f>IF(AD35="","",AD35&amp;". "&amp;VLOOKUP($A35,Input_table[],AC$1))</f>
        <v/>
      </c>
      <c r="AD35" t="str">
        <f>IF(VLOOKUP($A35,Input_table[],AD$1)=0,"",VLOOKUP($A35,Input_table[],AD$1))</f>
        <v/>
      </c>
      <c r="AE35" t="str">
        <f t="shared" si="6"/>
        <v/>
      </c>
      <c r="AF35" t="str">
        <f t="shared" si="8"/>
        <v/>
      </c>
      <c r="AG35" t="str">
        <f t="shared" si="9"/>
        <v/>
      </c>
      <c r="AH35" t="str">
        <f t="shared" si="10"/>
        <v/>
      </c>
    </row>
    <row r="36" spans="1:34" x14ac:dyDescent="0.45">
      <c r="A36">
        <v>34</v>
      </c>
      <c r="B36">
        <f>VLOOKUP($A36,Input_table[],B$1)</f>
        <v>0</v>
      </c>
      <c r="C36">
        <f>VLOOKUP($A36,Input_table[],C$1)</f>
        <v>0</v>
      </c>
      <c r="D36" t="str">
        <f>VLOOKUP($A36,Input_table[],D$1)</f>
        <v/>
      </c>
      <c r="E36" t="str">
        <f>VLOOKUP($A36,Input_table[],E$1)</f>
        <v/>
      </c>
      <c r="F36" t="str">
        <f>VLOOKUP($A36,Input_table[],F$1)</f>
        <v/>
      </c>
      <c r="G36" t="str">
        <f>VLOOKUP($A36,Input_table[],G$1)</f>
        <v/>
      </c>
      <c r="H36" t="str">
        <f>VLOOKUP($A36,Input_table[],H$1)</f>
        <v/>
      </c>
      <c r="I36" t="str">
        <f>VLOOKUP($A36,Input_table[],I$1)</f>
        <v/>
      </c>
      <c r="J36" t="str">
        <f>VLOOKUP($A36,Input_table[],J$1)</f>
        <v/>
      </c>
      <c r="K36" t="str">
        <f>VLOOKUP($A36,Input_table[],K$1)</f>
        <v/>
      </c>
      <c r="L36" t="str">
        <f>VLOOKUP($A36,Input_table[],L$1)</f>
        <v/>
      </c>
      <c r="M36" t="str">
        <f>VLOOKUP($A36,Input_table[],M$1)</f>
        <v/>
      </c>
      <c r="N36" t="str">
        <f>VLOOKUP($A36,Input_table[],N$1)</f>
        <v/>
      </c>
      <c r="O36" t="str">
        <f>VLOOKUP($A36,Input_table[],O$1)</f>
        <v/>
      </c>
      <c r="P36" t="str">
        <f>VLOOKUP($A36,Input_table[],P$1)</f>
        <v/>
      </c>
      <c r="Q36" t="str">
        <f>VLOOKUP($A36,Input_table[],Q$1)</f>
        <v/>
      </c>
      <c r="R36" t="str">
        <f>VLOOKUP($A36,Input_table[],R$1)</f>
        <v/>
      </c>
      <c r="S36" t="str">
        <f>VLOOKUP($A36,Input_table[],S$1)</f>
        <v/>
      </c>
      <c r="T36" t="str">
        <f>VLOOKUP($A36,Input_table[],T$1)</f>
        <v/>
      </c>
      <c r="U36" t="str">
        <f>VLOOKUP($A36,Input_table[],U$1)</f>
        <v/>
      </c>
      <c r="V36" t="str">
        <f>VLOOKUP($A36,Input_table[],V$1)</f>
        <v/>
      </c>
      <c r="W36" t="str">
        <f>VLOOKUP($A36,Input_table[],W$1)</f>
        <v/>
      </c>
      <c r="X36" t="str">
        <f>VLOOKUP($A36,Input_table[],X$1)</f>
        <v/>
      </c>
      <c r="Y36" t="str">
        <f>VLOOKUP($A36,Input_table[],Y$1)</f>
        <v/>
      </c>
      <c r="Z36" t="str">
        <f>VLOOKUP($A36,Input_table[],Z$1)</f>
        <v/>
      </c>
      <c r="AA36" t="str">
        <f>VLOOKUP($A36,Input_table[],AA$1)</f>
        <v/>
      </c>
      <c r="AB36" t="str">
        <f>VLOOKUP($A36,Input_table[],AB$1)</f>
        <v/>
      </c>
      <c r="AC36" t="str">
        <f>IF(AD36="","",AD36&amp;". "&amp;VLOOKUP($A36,Input_table[],AC$1))</f>
        <v/>
      </c>
      <c r="AD36" t="str">
        <f>IF(VLOOKUP($A36,Input_table[],AD$1)=0,"",VLOOKUP($A36,Input_table[],AD$1))</f>
        <v/>
      </c>
      <c r="AE36" t="str">
        <f t="shared" si="6"/>
        <v/>
      </c>
      <c r="AF36" t="str">
        <f t="shared" si="8"/>
        <v/>
      </c>
      <c r="AG36" t="str">
        <f t="shared" si="9"/>
        <v/>
      </c>
      <c r="AH36" t="str">
        <f t="shared" si="10"/>
        <v/>
      </c>
    </row>
    <row r="37" spans="1:34" x14ac:dyDescent="0.45">
      <c r="A37">
        <v>35</v>
      </c>
      <c r="B37">
        <f>VLOOKUP($A37,Input_table[],B$1)</f>
        <v>0</v>
      </c>
      <c r="C37">
        <f>VLOOKUP($A37,Input_table[],C$1)</f>
        <v>0</v>
      </c>
      <c r="D37" t="str">
        <f>VLOOKUP($A37,Input_table[],D$1)</f>
        <v/>
      </c>
      <c r="E37" t="str">
        <f>VLOOKUP($A37,Input_table[],E$1)</f>
        <v/>
      </c>
      <c r="F37" t="str">
        <f>VLOOKUP($A37,Input_table[],F$1)</f>
        <v/>
      </c>
      <c r="G37" t="str">
        <f>VLOOKUP($A37,Input_table[],G$1)</f>
        <v/>
      </c>
      <c r="H37" t="str">
        <f>VLOOKUP($A37,Input_table[],H$1)</f>
        <v/>
      </c>
      <c r="I37" t="str">
        <f>VLOOKUP($A37,Input_table[],I$1)</f>
        <v/>
      </c>
      <c r="J37" t="str">
        <f>VLOOKUP($A37,Input_table[],J$1)</f>
        <v/>
      </c>
      <c r="K37" t="str">
        <f>VLOOKUP($A37,Input_table[],K$1)</f>
        <v/>
      </c>
      <c r="L37" t="str">
        <f>VLOOKUP($A37,Input_table[],L$1)</f>
        <v/>
      </c>
      <c r="M37" t="str">
        <f>VLOOKUP($A37,Input_table[],M$1)</f>
        <v/>
      </c>
      <c r="N37" t="str">
        <f>VLOOKUP($A37,Input_table[],N$1)</f>
        <v/>
      </c>
      <c r="O37" t="str">
        <f>VLOOKUP($A37,Input_table[],O$1)</f>
        <v/>
      </c>
      <c r="P37" t="str">
        <f>VLOOKUP($A37,Input_table[],P$1)</f>
        <v/>
      </c>
      <c r="Q37" t="str">
        <f>VLOOKUP($A37,Input_table[],Q$1)</f>
        <v/>
      </c>
      <c r="R37" t="str">
        <f>VLOOKUP($A37,Input_table[],R$1)</f>
        <v/>
      </c>
      <c r="S37" t="str">
        <f>VLOOKUP($A37,Input_table[],S$1)</f>
        <v/>
      </c>
      <c r="T37" t="str">
        <f>VLOOKUP($A37,Input_table[],T$1)</f>
        <v/>
      </c>
      <c r="U37" t="str">
        <f>VLOOKUP($A37,Input_table[],U$1)</f>
        <v/>
      </c>
      <c r="V37" t="str">
        <f>VLOOKUP($A37,Input_table[],V$1)</f>
        <v/>
      </c>
      <c r="W37" t="str">
        <f>VLOOKUP($A37,Input_table[],W$1)</f>
        <v/>
      </c>
      <c r="X37" t="str">
        <f>VLOOKUP($A37,Input_table[],X$1)</f>
        <v/>
      </c>
      <c r="Y37" t="str">
        <f>VLOOKUP($A37,Input_table[],Y$1)</f>
        <v/>
      </c>
      <c r="Z37" t="str">
        <f>VLOOKUP($A37,Input_table[],Z$1)</f>
        <v/>
      </c>
      <c r="AA37" t="str">
        <f>VLOOKUP($A37,Input_table[],AA$1)</f>
        <v/>
      </c>
      <c r="AB37" t="str">
        <f>VLOOKUP($A37,Input_table[],AB$1)</f>
        <v/>
      </c>
      <c r="AC37" t="str">
        <f>IF(AD37="","",AD37&amp;". "&amp;VLOOKUP($A37,Input_table[],AC$1))</f>
        <v/>
      </c>
      <c r="AD37" t="str">
        <f>IF(VLOOKUP($A37,Input_table[],AD$1)=0,"",VLOOKUP($A37,Input_table[],AD$1))</f>
        <v/>
      </c>
      <c r="AE37" t="str">
        <f t="shared" si="6"/>
        <v/>
      </c>
      <c r="AF37" t="str">
        <f t="shared" si="8"/>
        <v/>
      </c>
      <c r="AG37" t="str">
        <f t="shared" si="9"/>
        <v/>
      </c>
      <c r="AH37" t="str">
        <f t="shared" si="10"/>
        <v/>
      </c>
    </row>
    <row r="38" spans="1:34" x14ac:dyDescent="0.45">
      <c r="A38">
        <v>36</v>
      </c>
      <c r="B38">
        <f>VLOOKUP($A38,Input_table[],B$1)</f>
        <v>0</v>
      </c>
      <c r="C38">
        <f>VLOOKUP($A38,Input_table[],C$1)</f>
        <v>0</v>
      </c>
      <c r="D38" t="str">
        <f>VLOOKUP($A38,Input_table[],D$1)</f>
        <v/>
      </c>
      <c r="E38" t="str">
        <f>VLOOKUP($A38,Input_table[],E$1)</f>
        <v/>
      </c>
      <c r="F38" t="str">
        <f>VLOOKUP($A38,Input_table[],F$1)</f>
        <v/>
      </c>
      <c r="G38" t="str">
        <f>VLOOKUP($A38,Input_table[],G$1)</f>
        <v/>
      </c>
      <c r="H38" t="str">
        <f>VLOOKUP($A38,Input_table[],H$1)</f>
        <v/>
      </c>
      <c r="I38" t="str">
        <f>VLOOKUP($A38,Input_table[],I$1)</f>
        <v/>
      </c>
      <c r="J38" t="str">
        <f>VLOOKUP($A38,Input_table[],J$1)</f>
        <v/>
      </c>
      <c r="K38" t="str">
        <f>VLOOKUP($A38,Input_table[],K$1)</f>
        <v/>
      </c>
      <c r="L38" t="str">
        <f>VLOOKUP($A38,Input_table[],L$1)</f>
        <v/>
      </c>
      <c r="M38" t="str">
        <f>VLOOKUP($A38,Input_table[],M$1)</f>
        <v/>
      </c>
      <c r="N38" t="str">
        <f>VLOOKUP($A38,Input_table[],N$1)</f>
        <v/>
      </c>
      <c r="O38" t="str">
        <f>VLOOKUP($A38,Input_table[],O$1)</f>
        <v/>
      </c>
      <c r="P38" t="str">
        <f>VLOOKUP($A38,Input_table[],P$1)</f>
        <v/>
      </c>
      <c r="Q38" t="str">
        <f>VLOOKUP($A38,Input_table[],Q$1)</f>
        <v/>
      </c>
      <c r="R38" t="str">
        <f>VLOOKUP($A38,Input_table[],R$1)</f>
        <v/>
      </c>
      <c r="S38" t="str">
        <f>VLOOKUP($A38,Input_table[],S$1)</f>
        <v/>
      </c>
      <c r="T38" t="str">
        <f>VLOOKUP($A38,Input_table[],T$1)</f>
        <v/>
      </c>
      <c r="U38" t="str">
        <f>VLOOKUP($A38,Input_table[],U$1)</f>
        <v/>
      </c>
      <c r="V38" t="str">
        <f>VLOOKUP($A38,Input_table[],V$1)</f>
        <v/>
      </c>
      <c r="W38" t="str">
        <f>VLOOKUP($A38,Input_table[],W$1)</f>
        <v/>
      </c>
      <c r="X38" t="str">
        <f>VLOOKUP($A38,Input_table[],X$1)</f>
        <v/>
      </c>
      <c r="Y38" t="str">
        <f>VLOOKUP($A38,Input_table[],Y$1)</f>
        <v/>
      </c>
      <c r="Z38" t="str">
        <f>VLOOKUP($A38,Input_table[],Z$1)</f>
        <v/>
      </c>
      <c r="AA38" t="str">
        <f>VLOOKUP($A38,Input_table[],AA$1)</f>
        <v/>
      </c>
      <c r="AB38" t="str">
        <f>VLOOKUP($A38,Input_table[],AB$1)</f>
        <v/>
      </c>
      <c r="AC38" t="str">
        <f>IF(AD38="","",AD38&amp;". "&amp;VLOOKUP($A38,Input_table[],AC$1))</f>
        <v/>
      </c>
      <c r="AD38" t="str">
        <f>IF(VLOOKUP($A38,Input_table[],AD$1)=0,"",VLOOKUP($A38,Input_table[],AD$1))</f>
        <v/>
      </c>
      <c r="AE38" t="str">
        <f t="shared" si="6"/>
        <v/>
      </c>
      <c r="AF38" t="str">
        <f t="shared" si="8"/>
        <v/>
      </c>
      <c r="AG38" t="str">
        <f t="shared" si="9"/>
        <v/>
      </c>
      <c r="AH38" t="str">
        <f t="shared" si="10"/>
        <v/>
      </c>
    </row>
    <row r="39" spans="1:34" x14ac:dyDescent="0.45">
      <c r="A39">
        <v>37</v>
      </c>
      <c r="B39">
        <f>VLOOKUP($A39,Input_table[],B$1)</f>
        <v>0</v>
      </c>
      <c r="C39">
        <f>VLOOKUP($A39,Input_table[],C$1)</f>
        <v>0</v>
      </c>
      <c r="D39" t="str">
        <f>VLOOKUP($A39,Input_table[],D$1)</f>
        <v/>
      </c>
      <c r="E39" t="str">
        <f>VLOOKUP($A39,Input_table[],E$1)</f>
        <v/>
      </c>
      <c r="F39" t="str">
        <f>VLOOKUP($A39,Input_table[],F$1)</f>
        <v/>
      </c>
      <c r="G39" t="str">
        <f>VLOOKUP($A39,Input_table[],G$1)</f>
        <v/>
      </c>
      <c r="H39" t="str">
        <f>VLOOKUP($A39,Input_table[],H$1)</f>
        <v/>
      </c>
      <c r="I39" t="str">
        <f>VLOOKUP($A39,Input_table[],I$1)</f>
        <v/>
      </c>
      <c r="J39" t="str">
        <f>VLOOKUP($A39,Input_table[],J$1)</f>
        <v/>
      </c>
      <c r="K39" t="str">
        <f>VLOOKUP($A39,Input_table[],K$1)</f>
        <v/>
      </c>
      <c r="L39" t="str">
        <f>VLOOKUP($A39,Input_table[],L$1)</f>
        <v/>
      </c>
      <c r="M39" t="str">
        <f>VLOOKUP($A39,Input_table[],M$1)</f>
        <v/>
      </c>
      <c r="N39" t="str">
        <f>VLOOKUP($A39,Input_table[],N$1)</f>
        <v/>
      </c>
      <c r="O39" t="str">
        <f>VLOOKUP($A39,Input_table[],O$1)</f>
        <v/>
      </c>
      <c r="P39" t="str">
        <f>VLOOKUP($A39,Input_table[],P$1)</f>
        <v/>
      </c>
      <c r="Q39" t="str">
        <f>VLOOKUP($A39,Input_table[],Q$1)</f>
        <v/>
      </c>
      <c r="R39" t="str">
        <f>VLOOKUP($A39,Input_table[],R$1)</f>
        <v/>
      </c>
      <c r="S39" t="str">
        <f>VLOOKUP($A39,Input_table[],S$1)</f>
        <v/>
      </c>
      <c r="T39" t="str">
        <f>VLOOKUP($A39,Input_table[],T$1)</f>
        <v/>
      </c>
      <c r="U39" t="str">
        <f>VLOOKUP($A39,Input_table[],U$1)</f>
        <v/>
      </c>
      <c r="V39" t="str">
        <f>VLOOKUP($A39,Input_table[],V$1)</f>
        <v/>
      </c>
      <c r="W39" t="str">
        <f>VLOOKUP($A39,Input_table[],W$1)</f>
        <v/>
      </c>
      <c r="X39" t="str">
        <f>VLOOKUP($A39,Input_table[],X$1)</f>
        <v/>
      </c>
      <c r="Y39" t="str">
        <f>VLOOKUP($A39,Input_table[],Y$1)</f>
        <v/>
      </c>
      <c r="Z39" t="str">
        <f>VLOOKUP($A39,Input_table[],Z$1)</f>
        <v/>
      </c>
      <c r="AA39" t="str">
        <f>VLOOKUP($A39,Input_table[],AA$1)</f>
        <v/>
      </c>
      <c r="AB39" t="str">
        <f>VLOOKUP($A39,Input_table[],AB$1)</f>
        <v/>
      </c>
      <c r="AC39" t="str">
        <f>IF(AD39="","",AD39&amp;". "&amp;VLOOKUP($A39,Input_table[],AC$1))</f>
        <v/>
      </c>
      <c r="AD39" t="str">
        <f>IF(VLOOKUP($A39,Input_table[],AD$1)=0,"",VLOOKUP($A39,Input_table[],AD$1))</f>
        <v/>
      </c>
      <c r="AE39" t="str">
        <f t="shared" si="6"/>
        <v/>
      </c>
      <c r="AF39" t="str">
        <f t="shared" si="8"/>
        <v/>
      </c>
      <c r="AG39" t="str">
        <f t="shared" si="9"/>
        <v/>
      </c>
      <c r="AH39" t="str">
        <f t="shared" si="10"/>
        <v/>
      </c>
    </row>
    <row r="40" spans="1:34" x14ac:dyDescent="0.45">
      <c r="A40">
        <v>38</v>
      </c>
      <c r="B40">
        <f>VLOOKUP($A40,Input_table[],B$1)</f>
        <v>0</v>
      </c>
      <c r="C40">
        <f>VLOOKUP($A40,Input_table[],C$1)</f>
        <v>0</v>
      </c>
      <c r="D40" t="str">
        <f>VLOOKUP($A40,Input_table[],D$1)</f>
        <v/>
      </c>
      <c r="E40" t="str">
        <f>VLOOKUP($A40,Input_table[],E$1)</f>
        <v/>
      </c>
      <c r="F40" t="str">
        <f>VLOOKUP($A40,Input_table[],F$1)</f>
        <v/>
      </c>
      <c r="G40" t="str">
        <f>VLOOKUP($A40,Input_table[],G$1)</f>
        <v/>
      </c>
      <c r="H40" t="str">
        <f>VLOOKUP($A40,Input_table[],H$1)</f>
        <v/>
      </c>
      <c r="I40" t="str">
        <f>VLOOKUP($A40,Input_table[],I$1)</f>
        <v/>
      </c>
      <c r="J40" t="str">
        <f>VLOOKUP($A40,Input_table[],J$1)</f>
        <v/>
      </c>
      <c r="K40" t="str">
        <f>VLOOKUP($A40,Input_table[],K$1)</f>
        <v/>
      </c>
      <c r="L40" t="str">
        <f>VLOOKUP($A40,Input_table[],L$1)</f>
        <v/>
      </c>
      <c r="M40" t="str">
        <f>VLOOKUP($A40,Input_table[],M$1)</f>
        <v/>
      </c>
      <c r="N40" t="str">
        <f>VLOOKUP($A40,Input_table[],N$1)</f>
        <v/>
      </c>
      <c r="O40" t="str">
        <f>VLOOKUP($A40,Input_table[],O$1)</f>
        <v/>
      </c>
      <c r="P40" t="str">
        <f>VLOOKUP($A40,Input_table[],P$1)</f>
        <v/>
      </c>
      <c r="Q40" t="str">
        <f>VLOOKUP($A40,Input_table[],Q$1)</f>
        <v/>
      </c>
      <c r="R40" t="str">
        <f>VLOOKUP($A40,Input_table[],R$1)</f>
        <v/>
      </c>
      <c r="S40" t="str">
        <f>VLOOKUP($A40,Input_table[],S$1)</f>
        <v/>
      </c>
      <c r="T40" t="str">
        <f>VLOOKUP($A40,Input_table[],T$1)</f>
        <v/>
      </c>
      <c r="U40" t="str">
        <f>VLOOKUP($A40,Input_table[],U$1)</f>
        <v/>
      </c>
      <c r="V40" t="str">
        <f>VLOOKUP($A40,Input_table[],V$1)</f>
        <v/>
      </c>
      <c r="W40" t="str">
        <f>VLOOKUP($A40,Input_table[],W$1)</f>
        <v/>
      </c>
      <c r="X40" t="str">
        <f>VLOOKUP($A40,Input_table[],X$1)</f>
        <v/>
      </c>
      <c r="Y40" t="str">
        <f>VLOOKUP($A40,Input_table[],Y$1)</f>
        <v/>
      </c>
      <c r="Z40" t="str">
        <f>VLOOKUP($A40,Input_table[],Z$1)</f>
        <v/>
      </c>
      <c r="AA40" t="str">
        <f>VLOOKUP($A40,Input_table[],AA$1)</f>
        <v/>
      </c>
      <c r="AB40" t="str">
        <f>VLOOKUP($A40,Input_table[],AB$1)</f>
        <v/>
      </c>
      <c r="AC40" t="str">
        <f>IF(AD40="","",AD40&amp;". "&amp;VLOOKUP($A40,Input_table[],AC$1))</f>
        <v/>
      </c>
      <c r="AD40" t="str">
        <f>IF(VLOOKUP($A40,Input_table[],AD$1)=0,"",VLOOKUP($A40,Input_table[],AD$1))</f>
        <v/>
      </c>
      <c r="AE40" t="str">
        <f t="shared" si="6"/>
        <v/>
      </c>
      <c r="AF40" t="str">
        <f t="shared" si="8"/>
        <v/>
      </c>
      <c r="AG40" t="str">
        <f t="shared" si="9"/>
        <v/>
      </c>
      <c r="AH40" t="str">
        <f t="shared" si="10"/>
        <v/>
      </c>
    </row>
    <row r="41" spans="1:34" x14ac:dyDescent="0.45">
      <c r="A41">
        <v>39</v>
      </c>
      <c r="B41">
        <f>VLOOKUP($A41,Input_table[],B$1)</f>
        <v>0</v>
      </c>
      <c r="C41">
        <f>VLOOKUP($A41,Input_table[],C$1)</f>
        <v>0</v>
      </c>
      <c r="D41" t="str">
        <f>VLOOKUP($A41,Input_table[],D$1)</f>
        <v/>
      </c>
      <c r="E41" t="str">
        <f>VLOOKUP($A41,Input_table[],E$1)</f>
        <v/>
      </c>
      <c r="F41" t="str">
        <f>VLOOKUP($A41,Input_table[],F$1)</f>
        <v/>
      </c>
      <c r="G41" t="str">
        <f>VLOOKUP($A41,Input_table[],G$1)</f>
        <v/>
      </c>
      <c r="H41" t="str">
        <f>VLOOKUP($A41,Input_table[],H$1)</f>
        <v/>
      </c>
      <c r="I41" t="str">
        <f>VLOOKUP($A41,Input_table[],I$1)</f>
        <v/>
      </c>
      <c r="J41" t="str">
        <f>VLOOKUP($A41,Input_table[],J$1)</f>
        <v/>
      </c>
      <c r="K41" t="str">
        <f>VLOOKUP($A41,Input_table[],K$1)</f>
        <v/>
      </c>
      <c r="L41" t="str">
        <f>VLOOKUP($A41,Input_table[],L$1)</f>
        <v/>
      </c>
      <c r="M41" t="str">
        <f>VLOOKUP($A41,Input_table[],M$1)</f>
        <v/>
      </c>
      <c r="N41" t="str">
        <f>VLOOKUP($A41,Input_table[],N$1)</f>
        <v/>
      </c>
      <c r="O41" t="str">
        <f>VLOOKUP($A41,Input_table[],O$1)</f>
        <v/>
      </c>
      <c r="P41" t="str">
        <f>VLOOKUP($A41,Input_table[],P$1)</f>
        <v/>
      </c>
      <c r="Q41" t="str">
        <f>VLOOKUP($A41,Input_table[],Q$1)</f>
        <v/>
      </c>
      <c r="R41" t="str">
        <f>VLOOKUP($A41,Input_table[],R$1)</f>
        <v/>
      </c>
      <c r="S41" t="str">
        <f>VLOOKUP($A41,Input_table[],S$1)</f>
        <v/>
      </c>
      <c r="T41" t="str">
        <f>VLOOKUP($A41,Input_table[],T$1)</f>
        <v/>
      </c>
      <c r="U41" t="str">
        <f>VLOOKUP($A41,Input_table[],U$1)</f>
        <v/>
      </c>
      <c r="V41" t="str">
        <f>VLOOKUP($A41,Input_table[],V$1)</f>
        <v/>
      </c>
      <c r="W41" t="str">
        <f>VLOOKUP($A41,Input_table[],W$1)</f>
        <v/>
      </c>
      <c r="X41" t="str">
        <f>VLOOKUP($A41,Input_table[],X$1)</f>
        <v/>
      </c>
      <c r="Y41" t="str">
        <f>VLOOKUP($A41,Input_table[],Y$1)</f>
        <v/>
      </c>
      <c r="Z41" t="str">
        <f>VLOOKUP($A41,Input_table[],Z$1)</f>
        <v/>
      </c>
      <c r="AA41" t="str">
        <f>VLOOKUP($A41,Input_table[],AA$1)</f>
        <v/>
      </c>
      <c r="AB41" t="str">
        <f>VLOOKUP($A41,Input_table[],AB$1)</f>
        <v/>
      </c>
      <c r="AC41" t="str">
        <f>IF(AD41="","",AD41&amp;". "&amp;VLOOKUP($A41,Input_table[],AC$1))</f>
        <v/>
      </c>
      <c r="AD41" t="str">
        <f>IF(VLOOKUP($A41,Input_table[],AD$1)=0,"",VLOOKUP($A41,Input_table[],AD$1))</f>
        <v/>
      </c>
      <c r="AE41" t="str">
        <f t="shared" si="6"/>
        <v/>
      </c>
      <c r="AF41" t="str">
        <f t="shared" si="8"/>
        <v/>
      </c>
      <c r="AG41" t="str">
        <f t="shared" si="9"/>
        <v/>
      </c>
      <c r="AH41" t="str">
        <f t="shared" si="10"/>
        <v/>
      </c>
    </row>
    <row r="42" spans="1:34" x14ac:dyDescent="0.45">
      <c r="A42">
        <v>40</v>
      </c>
      <c r="B42">
        <f>VLOOKUP($A42,Input_table[],B$1)</f>
        <v>0</v>
      </c>
      <c r="C42">
        <f>VLOOKUP($A42,Input_table[],C$1)</f>
        <v>0</v>
      </c>
      <c r="D42" t="str">
        <f>VLOOKUP($A42,Input_table[],D$1)</f>
        <v/>
      </c>
      <c r="E42" t="str">
        <f>VLOOKUP($A42,Input_table[],E$1)</f>
        <v/>
      </c>
      <c r="F42" t="str">
        <f>VLOOKUP($A42,Input_table[],F$1)</f>
        <v/>
      </c>
      <c r="G42" t="str">
        <f>VLOOKUP($A42,Input_table[],G$1)</f>
        <v/>
      </c>
      <c r="H42" t="str">
        <f>VLOOKUP($A42,Input_table[],H$1)</f>
        <v/>
      </c>
      <c r="I42" t="str">
        <f>VLOOKUP($A42,Input_table[],I$1)</f>
        <v/>
      </c>
      <c r="J42" t="str">
        <f>VLOOKUP($A42,Input_table[],J$1)</f>
        <v/>
      </c>
      <c r="K42" t="str">
        <f>VLOOKUP($A42,Input_table[],K$1)</f>
        <v/>
      </c>
      <c r="L42" t="str">
        <f>VLOOKUP($A42,Input_table[],L$1)</f>
        <v/>
      </c>
      <c r="M42" t="str">
        <f>VLOOKUP($A42,Input_table[],M$1)</f>
        <v/>
      </c>
      <c r="N42" t="str">
        <f>VLOOKUP($A42,Input_table[],N$1)</f>
        <v/>
      </c>
      <c r="O42" t="str">
        <f>VLOOKUP($A42,Input_table[],O$1)</f>
        <v/>
      </c>
      <c r="P42" t="str">
        <f>VLOOKUP($A42,Input_table[],P$1)</f>
        <v/>
      </c>
      <c r="Q42" t="str">
        <f>VLOOKUP($A42,Input_table[],Q$1)</f>
        <v/>
      </c>
      <c r="R42" t="str">
        <f>VLOOKUP($A42,Input_table[],R$1)</f>
        <v/>
      </c>
      <c r="S42" t="str">
        <f>VLOOKUP($A42,Input_table[],S$1)</f>
        <v/>
      </c>
      <c r="T42" t="str">
        <f>VLOOKUP($A42,Input_table[],T$1)</f>
        <v/>
      </c>
      <c r="U42" t="str">
        <f>VLOOKUP($A42,Input_table[],U$1)</f>
        <v/>
      </c>
      <c r="V42" t="str">
        <f>VLOOKUP($A42,Input_table[],V$1)</f>
        <v/>
      </c>
      <c r="W42" t="str">
        <f>VLOOKUP($A42,Input_table[],W$1)</f>
        <v/>
      </c>
      <c r="X42" t="str">
        <f>VLOOKUP($A42,Input_table[],X$1)</f>
        <v/>
      </c>
      <c r="Y42" t="str">
        <f>VLOOKUP($A42,Input_table[],Y$1)</f>
        <v/>
      </c>
      <c r="Z42" t="str">
        <f>VLOOKUP($A42,Input_table[],Z$1)</f>
        <v/>
      </c>
      <c r="AA42" t="str">
        <f>VLOOKUP($A42,Input_table[],AA$1)</f>
        <v/>
      </c>
      <c r="AB42" t="str">
        <f>VLOOKUP($A42,Input_table[],AB$1)</f>
        <v/>
      </c>
      <c r="AC42" t="str">
        <f>IF(AD42="","",AD42&amp;". "&amp;VLOOKUP($A42,Input_table[],AC$1))</f>
        <v/>
      </c>
      <c r="AD42" t="str">
        <f>IF(VLOOKUP($A42,Input_table[],AD$1)=0,"",VLOOKUP($A42,Input_table[],AD$1))</f>
        <v/>
      </c>
      <c r="AE42" t="str">
        <f t="shared" si="6"/>
        <v/>
      </c>
      <c r="AF42" t="str">
        <f t="shared" si="8"/>
        <v/>
      </c>
      <c r="AG42" t="str">
        <f t="shared" si="9"/>
        <v/>
      </c>
      <c r="AH42" t="str">
        <f t="shared" si="10"/>
        <v/>
      </c>
    </row>
    <row r="43" spans="1:34" x14ac:dyDescent="0.45">
      <c r="A43">
        <v>41</v>
      </c>
      <c r="B43">
        <f>VLOOKUP($A43,Input_table[],B$1)</f>
        <v>0</v>
      </c>
      <c r="C43">
        <f>VLOOKUP($A43,Input_table[],C$1)</f>
        <v>0</v>
      </c>
      <c r="D43" t="str">
        <f>VLOOKUP($A43,Input_table[],D$1)</f>
        <v/>
      </c>
      <c r="E43" t="str">
        <f>VLOOKUP($A43,Input_table[],E$1)</f>
        <v/>
      </c>
      <c r="F43" t="str">
        <f>VLOOKUP($A43,Input_table[],F$1)</f>
        <v/>
      </c>
      <c r="G43" t="str">
        <f>VLOOKUP($A43,Input_table[],G$1)</f>
        <v/>
      </c>
      <c r="H43" t="str">
        <f>VLOOKUP($A43,Input_table[],H$1)</f>
        <v/>
      </c>
      <c r="I43" t="str">
        <f>VLOOKUP($A43,Input_table[],I$1)</f>
        <v/>
      </c>
      <c r="J43" t="str">
        <f>VLOOKUP($A43,Input_table[],J$1)</f>
        <v/>
      </c>
      <c r="K43" t="str">
        <f>VLOOKUP($A43,Input_table[],K$1)</f>
        <v/>
      </c>
      <c r="L43" t="str">
        <f>VLOOKUP($A43,Input_table[],L$1)</f>
        <v/>
      </c>
      <c r="M43" t="str">
        <f>VLOOKUP($A43,Input_table[],M$1)</f>
        <v/>
      </c>
      <c r="N43" t="str">
        <f>VLOOKUP($A43,Input_table[],N$1)</f>
        <v/>
      </c>
      <c r="O43" t="str">
        <f>VLOOKUP($A43,Input_table[],O$1)</f>
        <v/>
      </c>
      <c r="P43" t="str">
        <f>VLOOKUP($A43,Input_table[],P$1)</f>
        <v/>
      </c>
      <c r="Q43" t="str">
        <f>VLOOKUP($A43,Input_table[],Q$1)</f>
        <v/>
      </c>
      <c r="R43" t="str">
        <f>VLOOKUP($A43,Input_table[],R$1)</f>
        <v/>
      </c>
      <c r="S43" t="str">
        <f>VLOOKUP($A43,Input_table[],S$1)</f>
        <v/>
      </c>
      <c r="T43" t="str">
        <f>VLOOKUP($A43,Input_table[],T$1)</f>
        <v/>
      </c>
      <c r="U43" t="str">
        <f>VLOOKUP($A43,Input_table[],U$1)</f>
        <v/>
      </c>
      <c r="V43" t="str">
        <f>VLOOKUP($A43,Input_table[],V$1)</f>
        <v/>
      </c>
      <c r="W43" t="str">
        <f>VLOOKUP($A43,Input_table[],W$1)</f>
        <v/>
      </c>
      <c r="X43" t="str">
        <f>VLOOKUP($A43,Input_table[],X$1)</f>
        <v/>
      </c>
      <c r="Y43" t="str">
        <f>VLOOKUP($A43,Input_table[],Y$1)</f>
        <v/>
      </c>
      <c r="Z43" t="str">
        <f>VLOOKUP($A43,Input_table[],Z$1)</f>
        <v/>
      </c>
      <c r="AA43" t="str">
        <f>VLOOKUP($A43,Input_table[],AA$1)</f>
        <v/>
      </c>
      <c r="AB43" t="str">
        <f>VLOOKUP($A43,Input_table[],AB$1)</f>
        <v/>
      </c>
      <c r="AC43" t="str">
        <f>IF(AD43="","",AD43&amp;". "&amp;VLOOKUP($A43,Input_table[],AC$1))</f>
        <v/>
      </c>
      <c r="AD43" t="str">
        <f>IF(VLOOKUP($A43,Input_table[],AD$1)=0,"",VLOOKUP($A43,Input_table[],AD$1))</f>
        <v/>
      </c>
      <c r="AE43" t="str">
        <f t="shared" si="6"/>
        <v/>
      </c>
      <c r="AF43" t="str">
        <f t="shared" si="8"/>
        <v/>
      </c>
      <c r="AG43" t="str">
        <f t="shared" si="9"/>
        <v/>
      </c>
      <c r="AH43" t="str">
        <f t="shared" si="10"/>
        <v/>
      </c>
    </row>
    <row r="44" spans="1:34" x14ac:dyDescent="0.45">
      <c r="A44">
        <v>42</v>
      </c>
      <c r="B44">
        <f>VLOOKUP($A44,Input_table[],B$1)</f>
        <v>0</v>
      </c>
      <c r="C44">
        <f>VLOOKUP($A44,Input_table[],C$1)</f>
        <v>0</v>
      </c>
      <c r="D44" t="str">
        <f>VLOOKUP($A44,Input_table[],D$1)</f>
        <v/>
      </c>
      <c r="E44" t="str">
        <f>VLOOKUP($A44,Input_table[],E$1)</f>
        <v/>
      </c>
      <c r="F44" t="str">
        <f>VLOOKUP($A44,Input_table[],F$1)</f>
        <v/>
      </c>
      <c r="G44" t="str">
        <f>VLOOKUP($A44,Input_table[],G$1)</f>
        <v/>
      </c>
      <c r="H44" t="str">
        <f>VLOOKUP($A44,Input_table[],H$1)</f>
        <v/>
      </c>
      <c r="I44" t="str">
        <f>VLOOKUP($A44,Input_table[],I$1)</f>
        <v/>
      </c>
      <c r="J44" t="str">
        <f>VLOOKUP($A44,Input_table[],J$1)</f>
        <v/>
      </c>
      <c r="K44" t="str">
        <f>VLOOKUP($A44,Input_table[],K$1)</f>
        <v/>
      </c>
      <c r="L44" t="str">
        <f>VLOOKUP($A44,Input_table[],L$1)</f>
        <v/>
      </c>
      <c r="M44" t="str">
        <f>VLOOKUP($A44,Input_table[],M$1)</f>
        <v/>
      </c>
      <c r="N44" t="str">
        <f>VLOOKUP($A44,Input_table[],N$1)</f>
        <v/>
      </c>
      <c r="O44" t="str">
        <f>VLOOKUP($A44,Input_table[],O$1)</f>
        <v/>
      </c>
      <c r="P44" t="str">
        <f>VLOOKUP($A44,Input_table[],P$1)</f>
        <v/>
      </c>
      <c r="Q44" t="str">
        <f>VLOOKUP($A44,Input_table[],Q$1)</f>
        <v/>
      </c>
      <c r="R44" t="str">
        <f>VLOOKUP($A44,Input_table[],R$1)</f>
        <v/>
      </c>
      <c r="S44" t="str">
        <f>VLOOKUP($A44,Input_table[],S$1)</f>
        <v/>
      </c>
      <c r="T44" t="str">
        <f>VLOOKUP($A44,Input_table[],T$1)</f>
        <v/>
      </c>
      <c r="U44" t="str">
        <f>VLOOKUP($A44,Input_table[],U$1)</f>
        <v/>
      </c>
      <c r="V44" t="str">
        <f>VLOOKUP($A44,Input_table[],V$1)</f>
        <v/>
      </c>
      <c r="W44" t="str">
        <f>VLOOKUP($A44,Input_table[],W$1)</f>
        <v/>
      </c>
      <c r="X44" t="str">
        <f>VLOOKUP($A44,Input_table[],X$1)</f>
        <v/>
      </c>
      <c r="Y44" t="str">
        <f>VLOOKUP($A44,Input_table[],Y$1)</f>
        <v/>
      </c>
      <c r="Z44" t="str">
        <f>VLOOKUP($A44,Input_table[],Z$1)</f>
        <v/>
      </c>
      <c r="AA44" t="str">
        <f>VLOOKUP($A44,Input_table[],AA$1)</f>
        <v/>
      </c>
      <c r="AB44" t="str">
        <f>VLOOKUP($A44,Input_table[],AB$1)</f>
        <v/>
      </c>
      <c r="AC44" t="str">
        <f>IF(AD44="","",AD44&amp;". "&amp;VLOOKUP($A44,Input_table[],AC$1))</f>
        <v/>
      </c>
      <c r="AD44" t="str">
        <f>IF(VLOOKUP($A44,Input_table[],AD$1)=0,"",VLOOKUP($A44,Input_table[],AD$1))</f>
        <v/>
      </c>
      <c r="AE44" t="str">
        <f t="shared" si="6"/>
        <v/>
      </c>
      <c r="AF44" t="str">
        <f t="shared" si="8"/>
        <v/>
      </c>
      <c r="AG44" t="str">
        <f t="shared" si="9"/>
        <v/>
      </c>
      <c r="AH44" t="str">
        <f t="shared" si="10"/>
        <v/>
      </c>
    </row>
    <row r="45" spans="1:34" x14ac:dyDescent="0.45">
      <c r="A45">
        <v>43</v>
      </c>
      <c r="B45">
        <f>VLOOKUP($A45,Input_table[],B$1)</f>
        <v>0</v>
      </c>
      <c r="C45">
        <f>VLOOKUP($A45,Input_table[],C$1)</f>
        <v>0</v>
      </c>
      <c r="D45" t="str">
        <f>VLOOKUP($A45,Input_table[],D$1)</f>
        <v/>
      </c>
      <c r="E45" t="str">
        <f>VLOOKUP($A45,Input_table[],E$1)</f>
        <v/>
      </c>
      <c r="F45" t="str">
        <f>VLOOKUP($A45,Input_table[],F$1)</f>
        <v/>
      </c>
      <c r="G45" t="str">
        <f>VLOOKUP($A45,Input_table[],G$1)</f>
        <v/>
      </c>
      <c r="H45" t="str">
        <f>VLOOKUP($A45,Input_table[],H$1)</f>
        <v/>
      </c>
      <c r="I45" t="str">
        <f>VLOOKUP($A45,Input_table[],I$1)</f>
        <v/>
      </c>
      <c r="J45" t="str">
        <f>VLOOKUP($A45,Input_table[],J$1)</f>
        <v/>
      </c>
      <c r="K45" t="str">
        <f>VLOOKUP($A45,Input_table[],K$1)</f>
        <v/>
      </c>
      <c r="L45" t="str">
        <f>VLOOKUP($A45,Input_table[],L$1)</f>
        <v/>
      </c>
      <c r="M45" t="str">
        <f>VLOOKUP($A45,Input_table[],M$1)</f>
        <v/>
      </c>
      <c r="N45" t="str">
        <f>VLOOKUP($A45,Input_table[],N$1)</f>
        <v/>
      </c>
      <c r="O45" t="str">
        <f>VLOOKUP($A45,Input_table[],O$1)</f>
        <v/>
      </c>
      <c r="P45" t="str">
        <f>VLOOKUP($A45,Input_table[],P$1)</f>
        <v/>
      </c>
      <c r="Q45" t="str">
        <f>VLOOKUP($A45,Input_table[],Q$1)</f>
        <v/>
      </c>
      <c r="R45" t="str">
        <f>VLOOKUP($A45,Input_table[],R$1)</f>
        <v/>
      </c>
      <c r="S45" t="str">
        <f>VLOOKUP($A45,Input_table[],S$1)</f>
        <v/>
      </c>
      <c r="T45" t="str">
        <f>VLOOKUP($A45,Input_table[],T$1)</f>
        <v/>
      </c>
      <c r="U45" t="str">
        <f>VLOOKUP($A45,Input_table[],U$1)</f>
        <v/>
      </c>
      <c r="V45" t="str">
        <f>VLOOKUP($A45,Input_table[],V$1)</f>
        <v/>
      </c>
      <c r="W45" t="str">
        <f>VLOOKUP($A45,Input_table[],W$1)</f>
        <v/>
      </c>
      <c r="X45" t="str">
        <f>VLOOKUP($A45,Input_table[],X$1)</f>
        <v/>
      </c>
      <c r="Y45" t="str">
        <f>VLOOKUP($A45,Input_table[],Y$1)</f>
        <v/>
      </c>
      <c r="Z45" t="str">
        <f>VLOOKUP($A45,Input_table[],Z$1)</f>
        <v/>
      </c>
      <c r="AA45" t="str">
        <f>VLOOKUP($A45,Input_table[],AA$1)</f>
        <v/>
      </c>
      <c r="AB45" t="str">
        <f>VLOOKUP($A45,Input_table[],AB$1)</f>
        <v/>
      </c>
      <c r="AC45" t="str">
        <f>IF(AD45="","",AD45&amp;". "&amp;VLOOKUP($A45,Input_table[],AC$1))</f>
        <v/>
      </c>
      <c r="AD45" t="str">
        <f>IF(VLOOKUP($A45,Input_table[],AD$1)=0,"",VLOOKUP($A45,Input_table[],AD$1))</f>
        <v/>
      </c>
      <c r="AE45" t="str">
        <f t="shared" si="6"/>
        <v/>
      </c>
      <c r="AF45" t="str">
        <f t="shared" si="8"/>
        <v/>
      </c>
      <c r="AG45" t="str">
        <f t="shared" si="9"/>
        <v/>
      </c>
      <c r="AH45" t="str">
        <f t="shared" si="10"/>
        <v/>
      </c>
    </row>
    <row r="46" spans="1:34" x14ac:dyDescent="0.45">
      <c r="A46">
        <v>44</v>
      </c>
      <c r="B46">
        <f>VLOOKUP($A46,Input_table[],B$1)</f>
        <v>0</v>
      </c>
      <c r="C46">
        <f>VLOOKUP($A46,Input_table[],C$1)</f>
        <v>0</v>
      </c>
      <c r="D46" t="str">
        <f>VLOOKUP($A46,Input_table[],D$1)</f>
        <v/>
      </c>
      <c r="E46" t="str">
        <f>VLOOKUP($A46,Input_table[],E$1)</f>
        <v/>
      </c>
      <c r="F46" t="str">
        <f>VLOOKUP($A46,Input_table[],F$1)</f>
        <v/>
      </c>
      <c r="G46" t="str">
        <f>VLOOKUP($A46,Input_table[],G$1)</f>
        <v/>
      </c>
      <c r="H46" t="str">
        <f>VLOOKUP($A46,Input_table[],H$1)</f>
        <v/>
      </c>
      <c r="I46" t="str">
        <f>VLOOKUP($A46,Input_table[],I$1)</f>
        <v/>
      </c>
      <c r="J46" t="str">
        <f>VLOOKUP($A46,Input_table[],J$1)</f>
        <v/>
      </c>
      <c r="K46" t="str">
        <f>VLOOKUP($A46,Input_table[],K$1)</f>
        <v/>
      </c>
      <c r="L46" t="str">
        <f>VLOOKUP($A46,Input_table[],L$1)</f>
        <v/>
      </c>
      <c r="M46" t="str">
        <f>VLOOKUP($A46,Input_table[],M$1)</f>
        <v/>
      </c>
      <c r="N46" t="str">
        <f>VLOOKUP($A46,Input_table[],N$1)</f>
        <v/>
      </c>
      <c r="O46" t="str">
        <f>VLOOKUP($A46,Input_table[],O$1)</f>
        <v/>
      </c>
      <c r="P46" t="str">
        <f>VLOOKUP($A46,Input_table[],P$1)</f>
        <v/>
      </c>
      <c r="Q46" t="str">
        <f>VLOOKUP($A46,Input_table[],Q$1)</f>
        <v/>
      </c>
      <c r="R46" t="str">
        <f>VLOOKUP($A46,Input_table[],R$1)</f>
        <v/>
      </c>
      <c r="S46" t="str">
        <f>VLOOKUP($A46,Input_table[],S$1)</f>
        <v/>
      </c>
      <c r="T46" t="str">
        <f>VLOOKUP($A46,Input_table[],T$1)</f>
        <v/>
      </c>
      <c r="U46" t="str">
        <f>VLOOKUP($A46,Input_table[],U$1)</f>
        <v/>
      </c>
      <c r="V46" t="str">
        <f>VLOOKUP($A46,Input_table[],V$1)</f>
        <v/>
      </c>
      <c r="W46" t="str">
        <f>VLOOKUP($A46,Input_table[],W$1)</f>
        <v/>
      </c>
      <c r="X46" t="str">
        <f>VLOOKUP($A46,Input_table[],X$1)</f>
        <v/>
      </c>
      <c r="Y46" t="str">
        <f>VLOOKUP($A46,Input_table[],Y$1)</f>
        <v/>
      </c>
      <c r="Z46" t="str">
        <f>VLOOKUP($A46,Input_table[],Z$1)</f>
        <v/>
      </c>
      <c r="AA46" t="str">
        <f>VLOOKUP($A46,Input_table[],AA$1)</f>
        <v/>
      </c>
      <c r="AB46" t="str">
        <f>VLOOKUP($A46,Input_table[],AB$1)</f>
        <v/>
      </c>
      <c r="AC46" t="str">
        <f>IF(AD46="","",AD46&amp;". "&amp;VLOOKUP($A46,Input_table[],AC$1))</f>
        <v/>
      </c>
      <c r="AD46" t="str">
        <f>IF(VLOOKUP($A46,Input_table[],AD$1)=0,"",VLOOKUP($A46,Input_table[],AD$1))</f>
        <v/>
      </c>
      <c r="AE46" t="str">
        <f t="shared" si="6"/>
        <v/>
      </c>
      <c r="AF46" t="str">
        <f t="shared" si="8"/>
        <v/>
      </c>
      <c r="AG46" t="str">
        <f t="shared" si="9"/>
        <v/>
      </c>
      <c r="AH46" t="str">
        <f t="shared" si="10"/>
        <v/>
      </c>
    </row>
    <row r="47" spans="1:34" x14ac:dyDescent="0.45">
      <c r="A47">
        <v>45</v>
      </c>
      <c r="B47">
        <f>VLOOKUP($A47,Input_table[],B$1)</f>
        <v>0</v>
      </c>
      <c r="C47">
        <f>VLOOKUP($A47,Input_table[],C$1)</f>
        <v>0</v>
      </c>
      <c r="D47" t="str">
        <f>VLOOKUP($A47,Input_table[],D$1)</f>
        <v/>
      </c>
      <c r="E47" t="str">
        <f>VLOOKUP($A47,Input_table[],E$1)</f>
        <v/>
      </c>
      <c r="F47" t="str">
        <f>VLOOKUP($A47,Input_table[],F$1)</f>
        <v/>
      </c>
      <c r="G47" t="str">
        <f>VLOOKUP($A47,Input_table[],G$1)</f>
        <v/>
      </c>
      <c r="H47" t="str">
        <f>VLOOKUP($A47,Input_table[],H$1)</f>
        <v/>
      </c>
      <c r="I47" t="str">
        <f>VLOOKUP($A47,Input_table[],I$1)</f>
        <v/>
      </c>
      <c r="J47" t="str">
        <f>VLOOKUP($A47,Input_table[],J$1)</f>
        <v/>
      </c>
      <c r="K47" t="str">
        <f>VLOOKUP($A47,Input_table[],K$1)</f>
        <v/>
      </c>
      <c r="L47" t="str">
        <f>VLOOKUP($A47,Input_table[],L$1)</f>
        <v/>
      </c>
      <c r="M47" t="str">
        <f>VLOOKUP($A47,Input_table[],M$1)</f>
        <v/>
      </c>
      <c r="N47" t="str">
        <f>VLOOKUP($A47,Input_table[],N$1)</f>
        <v/>
      </c>
      <c r="O47" t="str">
        <f>VLOOKUP($A47,Input_table[],O$1)</f>
        <v/>
      </c>
      <c r="P47" t="str">
        <f>VLOOKUP($A47,Input_table[],P$1)</f>
        <v/>
      </c>
      <c r="Q47" t="str">
        <f>VLOOKUP($A47,Input_table[],Q$1)</f>
        <v/>
      </c>
      <c r="R47" t="str">
        <f>VLOOKUP($A47,Input_table[],R$1)</f>
        <v/>
      </c>
      <c r="S47" t="str">
        <f>VLOOKUP($A47,Input_table[],S$1)</f>
        <v/>
      </c>
      <c r="T47" t="str">
        <f>VLOOKUP($A47,Input_table[],T$1)</f>
        <v/>
      </c>
      <c r="U47" t="str">
        <f>VLOOKUP($A47,Input_table[],U$1)</f>
        <v/>
      </c>
      <c r="V47" t="str">
        <f>VLOOKUP($A47,Input_table[],V$1)</f>
        <v/>
      </c>
      <c r="W47" t="str">
        <f>VLOOKUP($A47,Input_table[],W$1)</f>
        <v/>
      </c>
      <c r="X47" t="str">
        <f>VLOOKUP($A47,Input_table[],X$1)</f>
        <v/>
      </c>
      <c r="Y47" t="str">
        <f>VLOOKUP($A47,Input_table[],Y$1)</f>
        <v/>
      </c>
      <c r="Z47" t="str">
        <f>VLOOKUP($A47,Input_table[],Z$1)</f>
        <v/>
      </c>
      <c r="AA47" t="str">
        <f>VLOOKUP($A47,Input_table[],AA$1)</f>
        <v/>
      </c>
      <c r="AB47" t="str">
        <f>VLOOKUP($A47,Input_table[],AB$1)</f>
        <v/>
      </c>
      <c r="AC47" t="str">
        <f>IF(AD47="","",AD47&amp;". "&amp;VLOOKUP($A47,Input_table[],AC$1))</f>
        <v/>
      </c>
      <c r="AD47" t="str">
        <f>IF(VLOOKUP($A47,Input_table[],AD$1)=0,"",VLOOKUP($A47,Input_table[],AD$1))</f>
        <v/>
      </c>
      <c r="AE47" t="str">
        <f t="shared" si="6"/>
        <v/>
      </c>
      <c r="AF47" t="str">
        <f t="shared" si="8"/>
        <v/>
      </c>
      <c r="AG47" t="str">
        <f t="shared" si="9"/>
        <v/>
      </c>
      <c r="AH47" t="str">
        <f t="shared" si="10"/>
        <v/>
      </c>
    </row>
    <row r="48" spans="1:34" x14ac:dyDescent="0.45">
      <c r="A48">
        <v>46</v>
      </c>
      <c r="B48">
        <f>VLOOKUP($A48,Input_table[],B$1)</f>
        <v>0</v>
      </c>
      <c r="C48">
        <f>VLOOKUP($A48,Input_table[],C$1)</f>
        <v>0</v>
      </c>
      <c r="D48" t="str">
        <f>VLOOKUP($A48,Input_table[],D$1)</f>
        <v/>
      </c>
      <c r="E48" t="str">
        <f>VLOOKUP($A48,Input_table[],E$1)</f>
        <v/>
      </c>
      <c r="F48" t="str">
        <f>VLOOKUP($A48,Input_table[],F$1)</f>
        <v/>
      </c>
      <c r="G48" t="str">
        <f>VLOOKUP($A48,Input_table[],G$1)</f>
        <v/>
      </c>
      <c r="H48" t="str">
        <f>VLOOKUP($A48,Input_table[],H$1)</f>
        <v/>
      </c>
      <c r="I48" t="str">
        <f>VLOOKUP($A48,Input_table[],I$1)</f>
        <v/>
      </c>
      <c r="J48" t="str">
        <f>VLOOKUP($A48,Input_table[],J$1)</f>
        <v/>
      </c>
      <c r="K48" t="str">
        <f>VLOOKUP($A48,Input_table[],K$1)</f>
        <v/>
      </c>
      <c r="L48" t="str">
        <f>VLOOKUP($A48,Input_table[],L$1)</f>
        <v/>
      </c>
      <c r="M48" t="str">
        <f>VLOOKUP($A48,Input_table[],M$1)</f>
        <v/>
      </c>
      <c r="N48" t="str">
        <f>VLOOKUP($A48,Input_table[],N$1)</f>
        <v/>
      </c>
      <c r="O48" t="str">
        <f>VLOOKUP($A48,Input_table[],O$1)</f>
        <v/>
      </c>
      <c r="P48" t="str">
        <f>VLOOKUP($A48,Input_table[],P$1)</f>
        <v/>
      </c>
      <c r="Q48" t="str">
        <f>VLOOKUP($A48,Input_table[],Q$1)</f>
        <v/>
      </c>
      <c r="R48" t="str">
        <f>VLOOKUP($A48,Input_table[],R$1)</f>
        <v/>
      </c>
      <c r="S48" t="str">
        <f>VLOOKUP($A48,Input_table[],S$1)</f>
        <v/>
      </c>
      <c r="T48" t="str">
        <f>VLOOKUP($A48,Input_table[],T$1)</f>
        <v/>
      </c>
      <c r="U48" t="str">
        <f>VLOOKUP($A48,Input_table[],U$1)</f>
        <v/>
      </c>
      <c r="V48" t="str">
        <f>VLOOKUP($A48,Input_table[],V$1)</f>
        <v/>
      </c>
      <c r="W48" t="str">
        <f>VLOOKUP($A48,Input_table[],W$1)</f>
        <v/>
      </c>
      <c r="X48" t="str">
        <f>VLOOKUP($A48,Input_table[],X$1)</f>
        <v/>
      </c>
      <c r="Y48" t="str">
        <f>VLOOKUP($A48,Input_table[],Y$1)</f>
        <v/>
      </c>
      <c r="Z48" t="str">
        <f>VLOOKUP($A48,Input_table[],Z$1)</f>
        <v/>
      </c>
      <c r="AA48" t="str">
        <f>VLOOKUP($A48,Input_table[],AA$1)</f>
        <v/>
      </c>
      <c r="AB48" t="str">
        <f>VLOOKUP($A48,Input_table[],AB$1)</f>
        <v/>
      </c>
      <c r="AC48" t="str">
        <f>IF(AD48="","",AD48&amp;". "&amp;VLOOKUP($A48,Input_table[],AC$1))</f>
        <v/>
      </c>
      <c r="AD48" t="str">
        <f>IF(VLOOKUP($A48,Input_table[],AD$1)=0,"",VLOOKUP($A48,Input_table[],AD$1))</f>
        <v/>
      </c>
      <c r="AE48" t="str">
        <f t="shared" si="6"/>
        <v/>
      </c>
      <c r="AF48" t="str">
        <f t="shared" si="8"/>
        <v/>
      </c>
      <c r="AG48" t="str">
        <f t="shared" si="9"/>
        <v/>
      </c>
      <c r="AH48" t="str">
        <f t="shared" si="10"/>
        <v/>
      </c>
    </row>
    <row r="49" spans="1:34" x14ac:dyDescent="0.45">
      <c r="A49">
        <v>47</v>
      </c>
      <c r="B49">
        <f>VLOOKUP($A49,Input_table[],B$1)</f>
        <v>0</v>
      </c>
      <c r="C49">
        <f>VLOOKUP($A49,Input_table[],C$1)</f>
        <v>0</v>
      </c>
      <c r="D49" t="str">
        <f>VLOOKUP($A49,Input_table[],D$1)</f>
        <v/>
      </c>
      <c r="E49" t="str">
        <f>VLOOKUP($A49,Input_table[],E$1)</f>
        <v/>
      </c>
      <c r="F49" t="str">
        <f>VLOOKUP($A49,Input_table[],F$1)</f>
        <v/>
      </c>
      <c r="G49" t="str">
        <f>VLOOKUP($A49,Input_table[],G$1)</f>
        <v/>
      </c>
      <c r="H49" t="str">
        <f>VLOOKUP($A49,Input_table[],H$1)</f>
        <v/>
      </c>
      <c r="I49" t="str">
        <f>VLOOKUP($A49,Input_table[],I$1)</f>
        <v/>
      </c>
      <c r="J49" t="str">
        <f>VLOOKUP($A49,Input_table[],J$1)</f>
        <v/>
      </c>
      <c r="K49" t="str">
        <f>VLOOKUP($A49,Input_table[],K$1)</f>
        <v/>
      </c>
      <c r="L49" t="str">
        <f>VLOOKUP($A49,Input_table[],L$1)</f>
        <v/>
      </c>
      <c r="M49" t="str">
        <f>VLOOKUP($A49,Input_table[],M$1)</f>
        <v/>
      </c>
      <c r="N49" t="str">
        <f>VLOOKUP($A49,Input_table[],N$1)</f>
        <v/>
      </c>
      <c r="O49" t="str">
        <f>VLOOKUP($A49,Input_table[],O$1)</f>
        <v/>
      </c>
      <c r="P49" t="str">
        <f>VLOOKUP($A49,Input_table[],P$1)</f>
        <v/>
      </c>
      <c r="Q49" t="str">
        <f>VLOOKUP($A49,Input_table[],Q$1)</f>
        <v/>
      </c>
      <c r="R49" t="str">
        <f>VLOOKUP($A49,Input_table[],R$1)</f>
        <v/>
      </c>
      <c r="S49" t="str">
        <f>VLOOKUP($A49,Input_table[],S$1)</f>
        <v/>
      </c>
      <c r="T49" t="str">
        <f>VLOOKUP($A49,Input_table[],T$1)</f>
        <v/>
      </c>
      <c r="U49" t="str">
        <f>VLOOKUP($A49,Input_table[],U$1)</f>
        <v/>
      </c>
      <c r="V49" t="str">
        <f>VLOOKUP($A49,Input_table[],V$1)</f>
        <v/>
      </c>
      <c r="W49" t="str">
        <f>VLOOKUP($A49,Input_table[],W$1)</f>
        <v/>
      </c>
      <c r="X49" t="str">
        <f>VLOOKUP($A49,Input_table[],X$1)</f>
        <v/>
      </c>
      <c r="Y49" t="str">
        <f>VLOOKUP($A49,Input_table[],Y$1)</f>
        <v/>
      </c>
      <c r="Z49" t="str">
        <f>VLOOKUP($A49,Input_table[],Z$1)</f>
        <v/>
      </c>
      <c r="AA49" t="str">
        <f>VLOOKUP($A49,Input_table[],AA$1)</f>
        <v/>
      </c>
      <c r="AB49" t="str">
        <f>VLOOKUP($A49,Input_table[],AB$1)</f>
        <v/>
      </c>
      <c r="AC49" t="str">
        <f>IF(AD49="","",AD49&amp;". "&amp;VLOOKUP($A49,Input_table[],AC$1))</f>
        <v/>
      </c>
      <c r="AD49" t="str">
        <f>IF(VLOOKUP($A49,Input_table[],AD$1)=0,"",VLOOKUP($A49,Input_table[],AD$1))</f>
        <v/>
      </c>
      <c r="AE49" t="str">
        <f t="shared" si="6"/>
        <v/>
      </c>
      <c r="AF49" t="str">
        <f t="shared" si="8"/>
        <v/>
      </c>
      <c r="AG49" t="str">
        <f t="shared" si="9"/>
        <v/>
      </c>
      <c r="AH49" t="str">
        <f t="shared" si="10"/>
        <v/>
      </c>
    </row>
    <row r="50" spans="1:34" x14ac:dyDescent="0.45">
      <c r="A50">
        <v>48</v>
      </c>
      <c r="B50">
        <f>VLOOKUP($A50,Input_table[],B$1)</f>
        <v>0</v>
      </c>
      <c r="C50">
        <f>VLOOKUP($A50,Input_table[],C$1)</f>
        <v>0</v>
      </c>
      <c r="D50" t="str">
        <f>VLOOKUP($A50,Input_table[],D$1)</f>
        <v/>
      </c>
      <c r="E50" t="str">
        <f>VLOOKUP($A50,Input_table[],E$1)</f>
        <v/>
      </c>
      <c r="F50" t="str">
        <f>VLOOKUP($A50,Input_table[],F$1)</f>
        <v/>
      </c>
      <c r="G50" t="str">
        <f>VLOOKUP($A50,Input_table[],G$1)</f>
        <v/>
      </c>
      <c r="H50" t="str">
        <f>VLOOKUP($A50,Input_table[],H$1)</f>
        <v/>
      </c>
      <c r="I50" t="str">
        <f>VLOOKUP($A50,Input_table[],I$1)</f>
        <v/>
      </c>
      <c r="J50" t="str">
        <f>VLOOKUP($A50,Input_table[],J$1)</f>
        <v/>
      </c>
      <c r="K50" t="str">
        <f>VLOOKUP($A50,Input_table[],K$1)</f>
        <v/>
      </c>
      <c r="L50" t="str">
        <f>VLOOKUP($A50,Input_table[],L$1)</f>
        <v/>
      </c>
      <c r="M50" t="str">
        <f>VLOOKUP($A50,Input_table[],M$1)</f>
        <v/>
      </c>
      <c r="N50" t="str">
        <f>VLOOKUP($A50,Input_table[],N$1)</f>
        <v/>
      </c>
      <c r="O50" t="str">
        <f>VLOOKUP($A50,Input_table[],O$1)</f>
        <v/>
      </c>
      <c r="P50" t="str">
        <f>VLOOKUP($A50,Input_table[],P$1)</f>
        <v/>
      </c>
      <c r="Q50" t="str">
        <f>VLOOKUP($A50,Input_table[],Q$1)</f>
        <v/>
      </c>
      <c r="R50" t="str">
        <f>VLOOKUP($A50,Input_table[],R$1)</f>
        <v/>
      </c>
      <c r="S50" t="str">
        <f>VLOOKUP($A50,Input_table[],S$1)</f>
        <v/>
      </c>
      <c r="T50" t="str">
        <f>VLOOKUP($A50,Input_table[],T$1)</f>
        <v/>
      </c>
      <c r="U50" t="str">
        <f>VLOOKUP($A50,Input_table[],U$1)</f>
        <v/>
      </c>
      <c r="V50" t="str">
        <f>VLOOKUP($A50,Input_table[],V$1)</f>
        <v/>
      </c>
      <c r="W50" t="str">
        <f>VLOOKUP($A50,Input_table[],W$1)</f>
        <v/>
      </c>
      <c r="X50" t="str">
        <f>VLOOKUP($A50,Input_table[],X$1)</f>
        <v/>
      </c>
      <c r="Y50" t="str">
        <f>VLOOKUP($A50,Input_table[],Y$1)</f>
        <v/>
      </c>
      <c r="Z50" t="str">
        <f>VLOOKUP($A50,Input_table[],Z$1)</f>
        <v/>
      </c>
      <c r="AA50" t="str">
        <f>VLOOKUP($A50,Input_table[],AA$1)</f>
        <v/>
      </c>
      <c r="AB50" t="str">
        <f>VLOOKUP($A50,Input_table[],AB$1)</f>
        <v/>
      </c>
      <c r="AC50" t="str">
        <f>IF(AD50="","",AD50&amp;". "&amp;VLOOKUP($A50,Input_table[],AC$1))</f>
        <v/>
      </c>
      <c r="AD50" t="str">
        <f>IF(VLOOKUP($A50,Input_table[],AD$1)=0,"",VLOOKUP($A50,Input_table[],AD$1))</f>
        <v/>
      </c>
      <c r="AE50" t="str">
        <f t="shared" si="6"/>
        <v/>
      </c>
      <c r="AF50" t="str">
        <f t="shared" si="8"/>
        <v/>
      </c>
      <c r="AG50" t="str">
        <f t="shared" si="9"/>
        <v/>
      </c>
      <c r="AH50" t="str">
        <f t="shared" si="10"/>
        <v/>
      </c>
    </row>
    <row r="51" spans="1:34" x14ac:dyDescent="0.45">
      <c r="A51">
        <v>49</v>
      </c>
      <c r="B51">
        <f>VLOOKUP($A51,Input_table[],B$1)</f>
        <v>0</v>
      </c>
      <c r="C51">
        <f>VLOOKUP($A51,Input_table[],C$1)</f>
        <v>0</v>
      </c>
      <c r="D51" t="str">
        <f>VLOOKUP($A51,Input_table[],D$1)</f>
        <v/>
      </c>
      <c r="E51" t="str">
        <f>VLOOKUP($A51,Input_table[],E$1)</f>
        <v/>
      </c>
      <c r="F51" t="str">
        <f>VLOOKUP($A51,Input_table[],F$1)</f>
        <v/>
      </c>
      <c r="G51" t="str">
        <f>VLOOKUP($A51,Input_table[],G$1)</f>
        <v/>
      </c>
      <c r="H51" t="str">
        <f>VLOOKUP($A51,Input_table[],H$1)</f>
        <v/>
      </c>
      <c r="I51" t="str">
        <f>VLOOKUP($A51,Input_table[],I$1)</f>
        <v/>
      </c>
      <c r="J51" t="str">
        <f>VLOOKUP($A51,Input_table[],J$1)</f>
        <v/>
      </c>
      <c r="K51" t="str">
        <f>VLOOKUP($A51,Input_table[],K$1)</f>
        <v/>
      </c>
      <c r="L51" t="str">
        <f>VLOOKUP($A51,Input_table[],L$1)</f>
        <v/>
      </c>
      <c r="M51" t="str">
        <f>VLOOKUP($A51,Input_table[],M$1)</f>
        <v/>
      </c>
      <c r="N51" t="str">
        <f>VLOOKUP($A51,Input_table[],N$1)</f>
        <v/>
      </c>
      <c r="O51" t="str">
        <f>VLOOKUP($A51,Input_table[],O$1)</f>
        <v/>
      </c>
      <c r="P51" t="str">
        <f>VLOOKUP($A51,Input_table[],P$1)</f>
        <v/>
      </c>
      <c r="Q51" t="str">
        <f>VLOOKUP($A51,Input_table[],Q$1)</f>
        <v/>
      </c>
      <c r="R51" t="str">
        <f>VLOOKUP($A51,Input_table[],R$1)</f>
        <v/>
      </c>
      <c r="S51" t="str">
        <f>VLOOKUP($A51,Input_table[],S$1)</f>
        <v/>
      </c>
      <c r="T51" t="str">
        <f>VLOOKUP($A51,Input_table[],T$1)</f>
        <v/>
      </c>
      <c r="U51" t="str">
        <f>VLOOKUP($A51,Input_table[],U$1)</f>
        <v/>
      </c>
      <c r="V51" t="str">
        <f>VLOOKUP($A51,Input_table[],V$1)</f>
        <v/>
      </c>
      <c r="W51" t="str">
        <f>VLOOKUP($A51,Input_table[],W$1)</f>
        <v/>
      </c>
      <c r="X51" t="str">
        <f>VLOOKUP($A51,Input_table[],X$1)</f>
        <v/>
      </c>
      <c r="Y51" t="str">
        <f>VLOOKUP($A51,Input_table[],Y$1)</f>
        <v/>
      </c>
      <c r="Z51" t="str">
        <f>VLOOKUP($A51,Input_table[],Z$1)</f>
        <v/>
      </c>
      <c r="AA51" t="str">
        <f>VLOOKUP($A51,Input_table[],AA$1)</f>
        <v/>
      </c>
      <c r="AB51" t="str">
        <f>VLOOKUP($A51,Input_table[],AB$1)</f>
        <v/>
      </c>
      <c r="AC51" t="str">
        <f>IF(AD51="","",AD51&amp;". "&amp;VLOOKUP($A51,Input_table[],AC$1))</f>
        <v/>
      </c>
      <c r="AD51" t="str">
        <f>IF(VLOOKUP($A51,Input_table[],AD$1)=0,"",VLOOKUP($A51,Input_table[],AD$1))</f>
        <v/>
      </c>
      <c r="AE51" t="str">
        <f t="shared" si="6"/>
        <v/>
      </c>
      <c r="AF51" t="str">
        <f t="shared" si="8"/>
        <v/>
      </c>
      <c r="AG51" t="str">
        <f t="shared" si="9"/>
        <v/>
      </c>
      <c r="AH51" t="str">
        <f t="shared" si="10"/>
        <v/>
      </c>
    </row>
    <row r="52" spans="1:34" x14ac:dyDescent="0.45">
      <c r="A52">
        <v>50</v>
      </c>
      <c r="B52">
        <f>VLOOKUP($A52,Input_table[],B$1)</f>
        <v>0</v>
      </c>
      <c r="C52">
        <f>VLOOKUP($A52,Input_table[],C$1)</f>
        <v>0</v>
      </c>
      <c r="D52" t="str">
        <f>VLOOKUP($A52,Input_table[],D$1)</f>
        <v/>
      </c>
      <c r="E52" t="str">
        <f>VLOOKUP($A52,Input_table[],E$1)</f>
        <v/>
      </c>
      <c r="F52" t="str">
        <f>VLOOKUP($A52,Input_table[],F$1)</f>
        <v/>
      </c>
      <c r="G52" t="str">
        <f>VLOOKUP($A52,Input_table[],G$1)</f>
        <v/>
      </c>
      <c r="H52" t="str">
        <f>VLOOKUP($A52,Input_table[],H$1)</f>
        <v/>
      </c>
      <c r="I52" t="str">
        <f>VLOOKUP($A52,Input_table[],I$1)</f>
        <v/>
      </c>
      <c r="J52" t="str">
        <f>VLOOKUP($A52,Input_table[],J$1)</f>
        <v/>
      </c>
      <c r="K52" t="str">
        <f>VLOOKUP($A52,Input_table[],K$1)</f>
        <v/>
      </c>
      <c r="L52" t="str">
        <f>VLOOKUP($A52,Input_table[],L$1)</f>
        <v/>
      </c>
      <c r="M52" t="str">
        <f>VLOOKUP($A52,Input_table[],M$1)</f>
        <v/>
      </c>
      <c r="N52" t="str">
        <f>VLOOKUP($A52,Input_table[],N$1)</f>
        <v/>
      </c>
      <c r="O52" t="str">
        <f>VLOOKUP($A52,Input_table[],O$1)</f>
        <v/>
      </c>
      <c r="P52" t="str">
        <f>VLOOKUP($A52,Input_table[],P$1)</f>
        <v/>
      </c>
      <c r="Q52" t="str">
        <f>VLOOKUP($A52,Input_table[],Q$1)</f>
        <v/>
      </c>
      <c r="R52" t="str">
        <f>VLOOKUP($A52,Input_table[],R$1)</f>
        <v/>
      </c>
      <c r="S52" t="str">
        <f>VLOOKUP($A52,Input_table[],S$1)</f>
        <v/>
      </c>
      <c r="T52" t="str">
        <f>VLOOKUP($A52,Input_table[],T$1)</f>
        <v/>
      </c>
      <c r="U52" t="str">
        <f>VLOOKUP($A52,Input_table[],U$1)</f>
        <v/>
      </c>
      <c r="V52" t="str">
        <f>VLOOKUP($A52,Input_table[],V$1)</f>
        <v/>
      </c>
      <c r="W52" t="str">
        <f>VLOOKUP($A52,Input_table[],W$1)</f>
        <v/>
      </c>
      <c r="X52" t="str">
        <f>VLOOKUP($A52,Input_table[],X$1)</f>
        <v/>
      </c>
      <c r="Y52" t="str">
        <f>VLOOKUP($A52,Input_table[],Y$1)</f>
        <v/>
      </c>
      <c r="Z52" t="str">
        <f>VLOOKUP($A52,Input_table[],Z$1)</f>
        <v/>
      </c>
      <c r="AA52" t="str">
        <f>VLOOKUP($A52,Input_table[],AA$1)</f>
        <v/>
      </c>
      <c r="AB52" t="str">
        <f>VLOOKUP($A52,Input_table[],AB$1)</f>
        <v/>
      </c>
      <c r="AC52" t="str">
        <f>IF(AD52="","",AD52&amp;". "&amp;VLOOKUP($A52,Input_table[],AC$1))</f>
        <v/>
      </c>
      <c r="AD52" t="str">
        <f>IF(VLOOKUP($A52,Input_table[],AD$1)=0,"",VLOOKUP($A52,Input_table[],AD$1))</f>
        <v/>
      </c>
      <c r="AE52" t="str">
        <f t="shared" si="6"/>
        <v/>
      </c>
      <c r="AF52" t="str">
        <f t="shared" si="8"/>
        <v/>
      </c>
      <c r="AG52" t="str">
        <f t="shared" si="9"/>
        <v/>
      </c>
      <c r="AH52" t="str">
        <f t="shared" si="10"/>
        <v/>
      </c>
    </row>
    <row r="53" spans="1:34" x14ac:dyDescent="0.45">
      <c r="A53">
        <v>51</v>
      </c>
      <c r="B53">
        <f>VLOOKUP($A53,Input_table[],B$1)</f>
        <v>0</v>
      </c>
      <c r="C53">
        <f>VLOOKUP($A53,Input_table[],C$1)</f>
        <v>0</v>
      </c>
      <c r="D53" t="str">
        <f>VLOOKUP($A53,Input_table[],D$1)</f>
        <v/>
      </c>
      <c r="E53" t="str">
        <f>VLOOKUP($A53,Input_table[],E$1)</f>
        <v/>
      </c>
      <c r="F53" t="str">
        <f>VLOOKUP($A53,Input_table[],F$1)</f>
        <v/>
      </c>
      <c r="G53" t="str">
        <f>VLOOKUP($A53,Input_table[],G$1)</f>
        <v/>
      </c>
      <c r="H53" t="str">
        <f>VLOOKUP($A53,Input_table[],H$1)</f>
        <v/>
      </c>
      <c r="I53" t="str">
        <f>VLOOKUP($A53,Input_table[],I$1)</f>
        <v/>
      </c>
      <c r="J53" t="str">
        <f>VLOOKUP($A53,Input_table[],J$1)</f>
        <v/>
      </c>
      <c r="K53" t="str">
        <f>VLOOKUP($A53,Input_table[],K$1)</f>
        <v/>
      </c>
      <c r="L53" t="str">
        <f>VLOOKUP($A53,Input_table[],L$1)</f>
        <v/>
      </c>
      <c r="M53" t="str">
        <f>VLOOKUP($A53,Input_table[],M$1)</f>
        <v/>
      </c>
      <c r="N53" t="str">
        <f>VLOOKUP($A53,Input_table[],N$1)</f>
        <v/>
      </c>
      <c r="O53" t="str">
        <f>VLOOKUP($A53,Input_table[],O$1)</f>
        <v/>
      </c>
      <c r="P53" t="str">
        <f>VLOOKUP($A53,Input_table[],P$1)</f>
        <v/>
      </c>
      <c r="Q53" t="str">
        <f>VLOOKUP($A53,Input_table[],Q$1)</f>
        <v/>
      </c>
      <c r="R53" t="str">
        <f>VLOOKUP($A53,Input_table[],R$1)</f>
        <v/>
      </c>
      <c r="S53" t="str">
        <f>VLOOKUP($A53,Input_table[],S$1)</f>
        <v/>
      </c>
      <c r="T53" t="str">
        <f>VLOOKUP($A53,Input_table[],T$1)</f>
        <v/>
      </c>
      <c r="U53" t="str">
        <f>VLOOKUP($A53,Input_table[],U$1)</f>
        <v/>
      </c>
      <c r="V53" t="str">
        <f>VLOOKUP($A53,Input_table[],V$1)</f>
        <v/>
      </c>
      <c r="W53" t="str">
        <f>VLOOKUP($A53,Input_table[],W$1)</f>
        <v/>
      </c>
      <c r="X53" t="str">
        <f>VLOOKUP($A53,Input_table[],X$1)</f>
        <v/>
      </c>
      <c r="Y53" t="str">
        <f>VLOOKUP($A53,Input_table[],Y$1)</f>
        <v/>
      </c>
      <c r="Z53" t="str">
        <f>VLOOKUP($A53,Input_table[],Z$1)</f>
        <v/>
      </c>
      <c r="AA53" t="str">
        <f>VLOOKUP($A53,Input_table[],AA$1)</f>
        <v/>
      </c>
      <c r="AB53" t="str">
        <f>VLOOKUP($A53,Input_table[],AB$1)</f>
        <v/>
      </c>
      <c r="AC53" t="str">
        <f>IF(AD53="","",AD53&amp;". "&amp;VLOOKUP($A53,Input_table[],AC$1))</f>
        <v/>
      </c>
      <c r="AD53" t="str">
        <f>IF(VLOOKUP($A53,Input_table[],AD$1)=0,"",VLOOKUP($A53,Input_table[],AD$1))</f>
        <v/>
      </c>
      <c r="AE53" t="str">
        <f t="shared" si="6"/>
        <v/>
      </c>
      <c r="AF53" t="str">
        <f t="shared" si="8"/>
        <v/>
      </c>
      <c r="AG53" t="str">
        <f t="shared" si="9"/>
        <v/>
      </c>
      <c r="AH53" t="str">
        <f t="shared" si="10"/>
        <v/>
      </c>
    </row>
    <row r="54" spans="1:34" x14ac:dyDescent="0.45">
      <c r="A54">
        <v>52</v>
      </c>
      <c r="B54">
        <f>VLOOKUP($A54,Input_table[],B$1)</f>
        <v>0</v>
      </c>
      <c r="C54">
        <f>VLOOKUP($A54,Input_table[],C$1)</f>
        <v>0</v>
      </c>
      <c r="D54" t="str">
        <f>VLOOKUP($A54,Input_table[],D$1)</f>
        <v/>
      </c>
      <c r="E54" t="str">
        <f>VLOOKUP($A54,Input_table[],E$1)</f>
        <v/>
      </c>
      <c r="F54" t="str">
        <f>VLOOKUP($A54,Input_table[],F$1)</f>
        <v/>
      </c>
      <c r="G54" t="str">
        <f>VLOOKUP($A54,Input_table[],G$1)</f>
        <v/>
      </c>
      <c r="H54" t="str">
        <f>VLOOKUP($A54,Input_table[],H$1)</f>
        <v/>
      </c>
      <c r="I54" t="str">
        <f>VLOOKUP($A54,Input_table[],I$1)</f>
        <v/>
      </c>
      <c r="J54" t="str">
        <f>VLOOKUP($A54,Input_table[],J$1)</f>
        <v/>
      </c>
      <c r="K54" t="str">
        <f>VLOOKUP($A54,Input_table[],K$1)</f>
        <v/>
      </c>
      <c r="L54" t="str">
        <f>VLOOKUP($A54,Input_table[],L$1)</f>
        <v/>
      </c>
      <c r="M54" t="str">
        <f>VLOOKUP($A54,Input_table[],M$1)</f>
        <v/>
      </c>
      <c r="N54" t="str">
        <f>VLOOKUP($A54,Input_table[],N$1)</f>
        <v/>
      </c>
      <c r="O54" t="str">
        <f>VLOOKUP($A54,Input_table[],O$1)</f>
        <v/>
      </c>
      <c r="P54" t="str">
        <f>VLOOKUP($A54,Input_table[],P$1)</f>
        <v/>
      </c>
      <c r="Q54" t="str">
        <f>VLOOKUP($A54,Input_table[],Q$1)</f>
        <v/>
      </c>
      <c r="R54" t="str">
        <f>VLOOKUP($A54,Input_table[],R$1)</f>
        <v/>
      </c>
      <c r="S54" t="str">
        <f>VLOOKUP($A54,Input_table[],S$1)</f>
        <v/>
      </c>
      <c r="T54" t="str">
        <f>VLOOKUP($A54,Input_table[],T$1)</f>
        <v/>
      </c>
      <c r="U54" t="str">
        <f>VLOOKUP($A54,Input_table[],U$1)</f>
        <v/>
      </c>
      <c r="V54" t="str">
        <f>VLOOKUP($A54,Input_table[],V$1)</f>
        <v/>
      </c>
      <c r="W54" t="str">
        <f>VLOOKUP($A54,Input_table[],W$1)</f>
        <v/>
      </c>
      <c r="X54" t="str">
        <f>VLOOKUP($A54,Input_table[],X$1)</f>
        <v/>
      </c>
      <c r="Y54" t="str">
        <f>VLOOKUP($A54,Input_table[],Y$1)</f>
        <v/>
      </c>
      <c r="Z54" t="str">
        <f>VLOOKUP($A54,Input_table[],Z$1)</f>
        <v/>
      </c>
      <c r="AA54" t="str">
        <f>VLOOKUP($A54,Input_table[],AA$1)</f>
        <v/>
      </c>
      <c r="AB54" t="str">
        <f>VLOOKUP($A54,Input_table[],AB$1)</f>
        <v/>
      </c>
      <c r="AC54" t="str">
        <f>IF(AD54="","",AD54&amp;". "&amp;VLOOKUP($A54,Input_table[],AC$1))</f>
        <v/>
      </c>
      <c r="AD54" t="str">
        <f>IF(VLOOKUP($A54,Input_table[],AD$1)=0,"",VLOOKUP($A54,Input_table[],AD$1))</f>
        <v/>
      </c>
      <c r="AE54" t="str">
        <f t="shared" si="6"/>
        <v/>
      </c>
      <c r="AF54" t="str">
        <f t="shared" si="8"/>
        <v/>
      </c>
      <c r="AG54" t="str">
        <f t="shared" si="9"/>
        <v/>
      </c>
      <c r="AH54" t="str">
        <f t="shared" si="10"/>
        <v/>
      </c>
    </row>
    <row r="55" spans="1:34" x14ac:dyDescent="0.45">
      <c r="A55">
        <v>53</v>
      </c>
      <c r="B55">
        <f>VLOOKUP($A55,Input_table[],B$1)</f>
        <v>0</v>
      </c>
      <c r="C55">
        <f>VLOOKUP($A55,Input_table[],C$1)</f>
        <v>0</v>
      </c>
      <c r="D55" t="str">
        <f>VLOOKUP($A55,Input_table[],D$1)</f>
        <v/>
      </c>
      <c r="E55" t="str">
        <f>VLOOKUP($A55,Input_table[],E$1)</f>
        <v/>
      </c>
      <c r="F55" t="str">
        <f>VLOOKUP($A55,Input_table[],F$1)</f>
        <v/>
      </c>
      <c r="G55" t="str">
        <f>VLOOKUP($A55,Input_table[],G$1)</f>
        <v/>
      </c>
      <c r="H55" t="str">
        <f>VLOOKUP($A55,Input_table[],H$1)</f>
        <v/>
      </c>
      <c r="I55" t="str">
        <f>VLOOKUP($A55,Input_table[],I$1)</f>
        <v/>
      </c>
      <c r="J55" t="str">
        <f>VLOOKUP($A55,Input_table[],J$1)</f>
        <v/>
      </c>
      <c r="K55" t="str">
        <f>VLOOKUP($A55,Input_table[],K$1)</f>
        <v/>
      </c>
      <c r="L55" t="str">
        <f>VLOOKUP($A55,Input_table[],L$1)</f>
        <v/>
      </c>
      <c r="M55" t="str">
        <f>VLOOKUP($A55,Input_table[],M$1)</f>
        <v/>
      </c>
      <c r="N55" t="str">
        <f>VLOOKUP($A55,Input_table[],N$1)</f>
        <v/>
      </c>
      <c r="O55" t="str">
        <f>VLOOKUP($A55,Input_table[],O$1)</f>
        <v/>
      </c>
      <c r="P55" t="str">
        <f>VLOOKUP($A55,Input_table[],P$1)</f>
        <v/>
      </c>
      <c r="Q55" t="str">
        <f>VLOOKUP($A55,Input_table[],Q$1)</f>
        <v/>
      </c>
      <c r="R55" t="str">
        <f>VLOOKUP($A55,Input_table[],R$1)</f>
        <v/>
      </c>
      <c r="S55" t="str">
        <f>VLOOKUP($A55,Input_table[],S$1)</f>
        <v/>
      </c>
      <c r="T55" t="str">
        <f>VLOOKUP($A55,Input_table[],T$1)</f>
        <v/>
      </c>
      <c r="U55" t="str">
        <f>VLOOKUP($A55,Input_table[],U$1)</f>
        <v/>
      </c>
      <c r="V55" t="str">
        <f>VLOOKUP($A55,Input_table[],V$1)</f>
        <v/>
      </c>
      <c r="W55" t="str">
        <f>VLOOKUP($A55,Input_table[],W$1)</f>
        <v/>
      </c>
      <c r="X55" t="str">
        <f>VLOOKUP($A55,Input_table[],X$1)</f>
        <v/>
      </c>
      <c r="Y55" t="str">
        <f>VLOOKUP($A55,Input_table[],Y$1)</f>
        <v/>
      </c>
      <c r="Z55" t="str">
        <f>VLOOKUP($A55,Input_table[],Z$1)</f>
        <v/>
      </c>
      <c r="AA55" t="str">
        <f>VLOOKUP($A55,Input_table[],AA$1)</f>
        <v/>
      </c>
      <c r="AB55" t="str">
        <f>VLOOKUP($A55,Input_table[],AB$1)</f>
        <v/>
      </c>
      <c r="AC55" t="str">
        <f>IF(AD55="","",AD55&amp;". "&amp;VLOOKUP($A55,Input_table[],AC$1))</f>
        <v/>
      </c>
      <c r="AD55" t="str">
        <f>IF(VLOOKUP($A55,Input_table[],AD$1)=0,"",VLOOKUP($A55,Input_table[],AD$1))</f>
        <v/>
      </c>
      <c r="AE55" t="str">
        <f t="shared" si="6"/>
        <v/>
      </c>
      <c r="AF55" t="str">
        <f t="shared" si="8"/>
        <v/>
      </c>
      <c r="AG55" t="str">
        <f t="shared" si="9"/>
        <v/>
      </c>
      <c r="AH55" t="str">
        <f t="shared" si="10"/>
        <v/>
      </c>
    </row>
    <row r="56" spans="1:34" x14ac:dyDescent="0.45">
      <c r="A56">
        <v>54</v>
      </c>
      <c r="B56">
        <f>VLOOKUP($A56,Input_table[],B$1)</f>
        <v>0</v>
      </c>
      <c r="C56">
        <f>VLOOKUP($A56,Input_table[],C$1)</f>
        <v>0</v>
      </c>
      <c r="D56" t="str">
        <f>VLOOKUP($A56,Input_table[],D$1)</f>
        <v/>
      </c>
      <c r="E56" t="str">
        <f>VLOOKUP($A56,Input_table[],E$1)</f>
        <v/>
      </c>
      <c r="F56" t="str">
        <f>VLOOKUP($A56,Input_table[],F$1)</f>
        <v/>
      </c>
      <c r="G56" t="str">
        <f>VLOOKUP($A56,Input_table[],G$1)</f>
        <v/>
      </c>
      <c r="H56" t="str">
        <f>VLOOKUP($A56,Input_table[],H$1)</f>
        <v/>
      </c>
      <c r="I56" t="str">
        <f>VLOOKUP($A56,Input_table[],I$1)</f>
        <v/>
      </c>
      <c r="J56" t="str">
        <f>VLOOKUP($A56,Input_table[],J$1)</f>
        <v/>
      </c>
      <c r="K56" t="str">
        <f>VLOOKUP($A56,Input_table[],K$1)</f>
        <v/>
      </c>
      <c r="L56" t="str">
        <f>VLOOKUP($A56,Input_table[],L$1)</f>
        <v/>
      </c>
      <c r="M56" t="str">
        <f>VLOOKUP($A56,Input_table[],M$1)</f>
        <v/>
      </c>
      <c r="N56" t="str">
        <f>VLOOKUP($A56,Input_table[],N$1)</f>
        <v/>
      </c>
      <c r="O56" t="str">
        <f>VLOOKUP($A56,Input_table[],O$1)</f>
        <v/>
      </c>
      <c r="P56" t="str">
        <f>VLOOKUP($A56,Input_table[],P$1)</f>
        <v/>
      </c>
      <c r="Q56" t="str">
        <f>VLOOKUP($A56,Input_table[],Q$1)</f>
        <v/>
      </c>
      <c r="R56" t="str">
        <f>VLOOKUP($A56,Input_table[],R$1)</f>
        <v/>
      </c>
      <c r="S56" t="str">
        <f>VLOOKUP($A56,Input_table[],S$1)</f>
        <v/>
      </c>
      <c r="T56" t="str">
        <f>VLOOKUP($A56,Input_table[],T$1)</f>
        <v/>
      </c>
      <c r="U56" t="str">
        <f>VLOOKUP($A56,Input_table[],U$1)</f>
        <v/>
      </c>
      <c r="V56" t="str">
        <f>VLOOKUP($A56,Input_table[],V$1)</f>
        <v/>
      </c>
      <c r="W56" t="str">
        <f>VLOOKUP($A56,Input_table[],W$1)</f>
        <v/>
      </c>
      <c r="X56" t="str">
        <f>VLOOKUP($A56,Input_table[],X$1)</f>
        <v/>
      </c>
      <c r="Y56" t="str">
        <f>VLOOKUP($A56,Input_table[],Y$1)</f>
        <v/>
      </c>
      <c r="Z56" t="str">
        <f>VLOOKUP($A56,Input_table[],Z$1)</f>
        <v/>
      </c>
      <c r="AA56" t="str">
        <f>VLOOKUP($A56,Input_table[],AA$1)</f>
        <v/>
      </c>
      <c r="AB56" t="str">
        <f>VLOOKUP($A56,Input_table[],AB$1)</f>
        <v/>
      </c>
      <c r="AC56" t="str">
        <f>IF(AD56="","",AD56&amp;". "&amp;VLOOKUP($A56,Input_table[],AC$1))</f>
        <v/>
      </c>
      <c r="AD56" t="str">
        <f>IF(VLOOKUP($A56,Input_table[],AD$1)=0,"",VLOOKUP($A56,Input_table[],AD$1))</f>
        <v/>
      </c>
      <c r="AE56" t="str">
        <f t="shared" si="6"/>
        <v/>
      </c>
      <c r="AF56" t="str">
        <f t="shared" si="8"/>
        <v/>
      </c>
      <c r="AG56" t="str">
        <f t="shared" si="9"/>
        <v/>
      </c>
      <c r="AH56" t="str">
        <f t="shared" si="10"/>
        <v/>
      </c>
    </row>
    <row r="57" spans="1:34" x14ac:dyDescent="0.45">
      <c r="A57">
        <v>55</v>
      </c>
      <c r="B57">
        <f>VLOOKUP($A57,Input_table[],B$1)</f>
        <v>0</v>
      </c>
      <c r="C57">
        <f>VLOOKUP($A57,Input_table[],C$1)</f>
        <v>0</v>
      </c>
      <c r="D57" t="str">
        <f>VLOOKUP($A57,Input_table[],D$1)</f>
        <v/>
      </c>
      <c r="E57" t="str">
        <f>VLOOKUP($A57,Input_table[],E$1)</f>
        <v/>
      </c>
      <c r="F57" t="str">
        <f>VLOOKUP($A57,Input_table[],F$1)</f>
        <v/>
      </c>
      <c r="G57" t="str">
        <f>VLOOKUP($A57,Input_table[],G$1)</f>
        <v/>
      </c>
      <c r="H57" t="str">
        <f>VLOOKUP($A57,Input_table[],H$1)</f>
        <v/>
      </c>
      <c r="I57" t="str">
        <f>VLOOKUP($A57,Input_table[],I$1)</f>
        <v/>
      </c>
      <c r="J57" t="str">
        <f>VLOOKUP($A57,Input_table[],J$1)</f>
        <v/>
      </c>
      <c r="K57" t="str">
        <f>VLOOKUP($A57,Input_table[],K$1)</f>
        <v/>
      </c>
      <c r="L57" t="str">
        <f>VLOOKUP($A57,Input_table[],L$1)</f>
        <v/>
      </c>
      <c r="M57" t="str">
        <f>VLOOKUP($A57,Input_table[],M$1)</f>
        <v/>
      </c>
      <c r="N57" t="str">
        <f>VLOOKUP($A57,Input_table[],N$1)</f>
        <v/>
      </c>
      <c r="O57" t="str">
        <f>VLOOKUP($A57,Input_table[],O$1)</f>
        <v/>
      </c>
      <c r="P57" t="str">
        <f>VLOOKUP($A57,Input_table[],P$1)</f>
        <v/>
      </c>
      <c r="Q57" t="str">
        <f>VLOOKUP($A57,Input_table[],Q$1)</f>
        <v/>
      </c>
      <c r="R57" t="str">
        <f>VLOOKUP($A57,Input_table[],R$1)</f>
        <v/>
      </c>
      <c r="S57" t="str">
        <f>VLOOKUP($A57,Input_table[],S$1)</f>
        <v/>
      </c>
      <c r="T57" t="str">
        <f>VLOOKUP($A57,Input_table[],T$1)</f>
        <v/>
      </c>
      <c r="U57" t="str">
        <f>VLOOKUP($A57,Input_table[],U$1)</f>
        <v/>
      </c>
      <c r="V57" t="str">
        <f>VLOOKUP($A57,Input_table[],V$1)</f>
        <v/>
      </c>
      <c r="W57" t="str">
        <f>VLOOKUP($A57,Input_table[],W$1)</f>
        <v/>
      </c>
      <c r="X57" t="str">
        <f>VLOOKUP($A57,Input_table[],X$1)</f>
        <v/>
      </c>
      <c r="Y57" t="str">
        <f>VLOOKUP($A57,Input_table[],Y$1)</f>
        <v/>
      </c>
      <c r="Z57" t="str">
        <f>VLOOKUP($A57,Input_table[],Z$1)</f>
        <v/>
      </c>
      <c r="AA57" t="str">
        <f>VLOOKUP($A57,Input_table[],AA$1)</f>
        <v/>
      </c>
      <c r="AB57" t="str">
        <f>VLOOKUP($A57,Input_table[],AB$1)</f>
        <v/>
      </c>
      <c r="AC57" t="str">
        <f>IF(AD57="","",AD57&amp;". "&amp;VLOOKUP($A57,Input_table[],AC$1))</f>
        <v/>
      </c>
      <c r="AD57" t="str">
        <f>IF(VLOOKUP($A57,Input_table[],AD$1)=0,"",VLOOKUP($A57,Input_table[],AD$1))</f>
        <v/>
      </c>
      <c r="AE57" t="str">
        <f t="shared" si="6"/>
        <v/>
      </c>
      <c r="AF57" t="str">
        <f t="shared" si="8"/>
        <v/>
      </c>
      <c r="AG57" t="str">
        <f t="shared" si="9"/>
        <v/>
      </c>
      <c r="AH57" t="str">
        <f t="shared" si="10"/>
        <v/>
      </c>
    </row>
    <row r="58" spans="1:34" x14ac:dyDescent="0.45">
      <c r="A58">
        <v>56</v>
      </c>
      <c r="B58">
        <f>VLOOKUP($A58,Input_table[],B$1)</f>
        <v>0</v>
      </c>
      <c r="C58">
        <f>VLOOKUP($A58,Input_table[],C$1)</f>
        <v>0</v>
      </c>
      <c r="D58" t="str">
        <f>VLOOKUP($A58,Input_table[],D$1)</f>
        <v/>
      </c>
      <c r="E58" t="str">
        <f>VLOOKUP($A58,Input_table[],E$1)</f>
        <v/>
      </c>
      <c r="F58" t="str">
        <f>VLOOKUP($A58,Input_table[],F$1)</f>
        <v/>
      </c>
      <c r="G58" t="str">
        <f>VLOOKUP($A58,Input_table[],G$1)</f>
        <v/>
      </c>
      <c r="H58" t="str">
        <f>VLOOKUP($A58,Input_table[],H$1)</f>
        <v/>
      </c>
      <c r="I58" t="str">
        <f>VLOOKUP($A58,Input_table[],I$1)</f>
        <v/>
      </c>
      <c r="J58" t="str">
        <f>VLOOKUP($A58,Input_table[],J$1)</f>
        <v/>
      </c>
      <c r="K58" t="str">
        <f>VLOOKUP($A58,Input_table[],K$1)</f>
        <v/>
      </c>
      <c r="L58" t="str">
        <f>VLOOKUP($A58,Input_table[],L$1)</f>
        <v/>
      </c>
      <c r="M58" t="str">
        <f>VLOOKUP($A58,Input_table[],M$1)</f>
        <v/>
      </c>
      <c r="N58" t="str">
        <f>VLOOKUP($A58,Input_table[],N$1)</f>
        <v/>
      </c>
      <c r="O58" t="str">
        <f>VLOOKUP($A58,Input_table[],O$1)</f>
        <v/>
      </c>
      <c r="P58" t="str">
        <f>VLOOKUP($A58,Input_table[],P$1)</f>
        <v/>
      </c>
      <c r="Q58" t="str">
        <f>VLOOKUP($A58,Input_table[],Q$1)</f>
        <v/>
      </c>
      <c r="R58" t="str">
        <f>VLOOKUP($A58,Input_table[],R$1)</f>
        <v/>
      </c>
      <c r="S58" t="str">
        <f>VLOOKUP($A58,Input_table[],S$1)</f>
        <v/>
      </c>
      <c r="T58" t="str">
        <f>VLOOKUP($A58,Input_table[],T$1)</f>
        <v/>
      </c>
      <c r="U58" t="str">
        <f>VLOOKUP($A58,Input_table[],U$1)</f>
        <v/>
      </c>
      <c r="V58" t="str">
        <f>VLOOKUP($A58,Input_table[],V$1)</f>
        <v/>
      </c>
      <c r="W58" t="str">
        <f>VLOOKUP($A58,Input_table[],W$1)</f>
        <v/>
      </c>
      <c r="X58" t="str">
        <f>VLOOKUP($A58,Input_table[],X$1)</f>
        <v/>
      </c>
      <c r="Y58" t="str">
        <f>VLOOKUP($A58,Input_table[],Y$1)</f>
        <v/>
      </c>
      <c r="Z58" t="str">
        <f>VLOOKUP($A58,Input_table[],Z$1)</f>
        <v/>
      </c>
      <c r="AA58" t="str">
        <f>VLOOKUP($A58,Input_table[],AA$1)</f>
        <v/>
      </c>
      <c r="AB58" t="str">
        <f>VLOOKUP($A58,Input_table[],AB$1)</f>
        <v/>
      </c>
      <c r="AC58" t="str">
        <f>IF(AD58="","",AD58&amp;". "&amp;VLOOKUP($A58,Input_table[],AC$1))</f>
        <v/>
      </c>
      <c r="AD58" t="str">
        <f>IF(VLOOKUP($A58,Input_table[],AD$1)=0,"",VLOOKUP($A58,Input_table[],AD$1))</f>
        <v/>
      </c>
      <c r="AE58" t="str">
        <f t="shared" si="6"/>
        <v/>
      </c>
      <c r="AF58" t="str">
        <f t="shared" si="8"/>
        <v/>
      </c>
      <c r="AG58" t="str">
        <f t="shared" si="9"/>
        <v/>
      </c>
      <c r="AH58" t="str">
        <f t="shared" si="10"/>
        <v/>
      </c>
    </row>
    <row r="59" spans="1:34" x14ac:dyDescent="0.45">
      <c r="A59">
        <v>57</v>
      </c>
      <c r="B59">
        <f>VLOOKUP($A59,Input_table[],B$1)</f>
        <v>0</v>
      </c>
      <c r="C59">
        <f>VLOOKUP($A59,Input_table[],C$1)</f>
        <v>0</v>
      </c>
      <c r="D59" t="str">
        <f>VLOOKUP($A59,Input_table[],D$1)</f>
        <v/>
      </c>
      <c r="E59" t="str">
        <f>VLOOKUP($A59,Input_table[],E$1)</f>
        <v/>
      </c>
      <c r="F59" t="str">
        <f>VLOOKUP($A59,Input_table[],F$1)</f>
        <v/>
      </c>
      <c r="G59" t="str">
        <f>VLOOKUP($A59,Input_table[],G$1)</f>
        <v/>
      </c>
      <c r="H59" t="str">
        <f>VLOOKUP($A59,Input_table[],H$1)</f>
        <v/>
      </c>
      <c r="I59" t="str">
        <f>VLOOKUP($A59,Input_table[],I$1)</f>
        <v/>
      </c>
      <c r="J59" t="str">
        <f>VLOOKUP($A59,Input_table[],J$1)</f>
        <v/>
      </c>
      <c r="K59" t="str">
        <f>VLOOKUP($A59,Input_table[],K$1)</f>
        <v/>
      </c>
      <c r="L59" t="str">
        <f>VLOOKUP($A59,Input_table[],L$1)</f>
        <v/>
      </c>
      <c r="M59" t="str">
        <f>VLOOKUP($A59,Input_table[],M$1)</f>
        <v/>
      </c>
      <c r="N59" t="str">
        <f>VLOOKUP($A59,Input_table[],N$1)</f>
        <v/>
      </c>
      <c r="O59" t="str">
        <f>VLOOKUP($A59,Input_table[],O$1)</f>
        <v/>
      </c>
      <c r="P59" t="str">
        <f>VLOOKUP($A59,Input_table[],P$1)</f>
        <v/>
      </c>
      <c r="Q59" t="str">
        <f>VLOOKUP($A59,Input_table[],Q$1)</f>
        <v/>
      </c>
      <c r="R59" t="str">
        <f>VLOOKUP($A59,Input_table[],R$1)</f>
        <v/>
      </c>
      <c r="S59" t="str">
        <f>VLOOKUP($A59,Input_table[],S$1)</f>
        <v/>
      </c>
      <c r="T59" t="str">
        <f>VLOOKUP($A59,Input_table[],T$1)</f>
        <v/>
      </c>
      <c r="U59" t="str">
        <f>VLOOKUP($A59,Input_table[],U$1)</f>
        <v/>
      </c>
      <c r="V59" t="str">
        <f>VLOOKUP($A59,Input_table[],V$1)</f>
        <v/>
      </c>
      <c r="W59" t="str">
        <f>VLOOKUP($A59,Input_table[],W$1)</f>
        <v/>
      </c>
      <c r="X59" t="str">
        <f>VLOOKUP($A59,Input_table[],X$1)</f>
        <v/>
      </c>
      <c r="Y59" t="str">
        <f>VLOOKUP($A59,Input_table[],Y$1)</f>
        <v/>
      </c>
      <c r="Z59" t="str">
        <f>VLOOKUP($A59,Input_table[],Z$1)</f>
        <v/>
      </c>
      <c r="AA59" t="str">
        <f>VLOOKUP($A59,Input_table[],AA$1)</f>
        <v/>
      </c>
      <c r="AB59" t="str">
        <f>VLOOKUP($A59,Input_table[],AB$1)</f>
        <v/>
      </c>
      <c r="AC59" t="str">
        <f>IF(AD59="","",AD59&amp;". "&amp;VLOOKUP($A59,Input_table[],AC$1))</f>
        <v/>
      </c>
      <c r="AD59" t="str">
        <f>IF(VLOOKUP($A59,Input_table[],AD$1)=0,"",VLOOKUP($A59,Input_table[],AD$1))</f>
        <v/>
      </c>
      <c r="AE59" t="str">
        <f t="shared" si="6"/>
        <v/>
      </c>
      <c r="AF59" t="str">
        <f t="shared" si="8"/>
        <v/>
      </c>
      <c r="AG59" t="str">
        <f t="shared" si="9"/>
        <v/>
      </c>
      <c r="AH59" t="str">
        <f t="shared" si="10"/>
        <v/>
      </c>
    </row>
    <row r="60" spans="1:34" x14ac:dyDescent="0.45">
      <c r="A60">
        <v>58</v>
      </c>
      <c r="B60">
        <f>VLOOKUP($A60,Input_table[],B$1)</f>
        <v>0</v>
      </c>
      <c r="C60">
        <f>VLOOKUP($A60,Input_table[],C$1)</f>
        <v>0</v>
      </c>
      <c r="D60" t="str">
        <f>VLOOKUP($A60,Input_table[],D$1)</f>
        <v/>
      </c>
      <c r="E60" t="str">
        <f>VLOOKUP($A60,Input_table[],E$1)</f>
        <v/>
      </c>
      <c r="F60" t="str">
        <f>VLOOKUP($A60,Input_table[],F$1)</f>
        <v/>
      </c>
      <c r="G60" t="str">
        <f>VLOOKUP($A60,Input_table[],G$1)</f>
        <v/>
      </c>
      <c r="H60" t="str">
        <f>VLOOKUP($A60,Input_table[],H$1)</f>
        <v/>
      </c>
      <c r="I60" t="str">
        <f>VLOOKUP($A60,Input_table[],I$1)</f>
        <v/>
      </c>
      <c r="J60" t="str">
        <f>VLOOKUP($A60,Input_table[],J$1)</f>
        <v/>
      </c>
      <c r="K60" t="str">
        <f>VLOOKUP($A60,Input_table[],K$1)</f>
        <v/>
      </c>
      <c r="L60" t="str">
        <f>VLOOKUP($A60,Input_table[],L$1)</f>
        <v/>
      </c>
      <c r="M60" t="str">
        <f>VLOOKUP($A60,Input_table[],M$1)</f>
        <v/>
      </c>
      <c r="N60" t="str">
        <f>VLOOKUP($A60,Input_table[],N$1)</f>
        <v/>
      </c>
      <c r="O60" t="str">
        <f>VLOOKUP($A60,Input_table[],O$1)</f>
        <v/>
      </c>
      <c r="P60" t="str">
        <f>VLOOKUP($A60,Input_table[],P$1)</f>
        <v/>
      </c>
      <c r="Q60" t="str">
        <f>VLOOKUP($A60,Input_table[],Q$1)</f>
        <v/>
      </c>
      <c r="R60" t="str">
        <f>VLOOKUP($A60,Input_table[],R$1)</f>
        <v/>
      </c>
      <c r="S60" t="str">
        <f>VLOOKUP($A60,Input_table[],S$1)</f>
        <v/>
      </c>
      <c r="T60" t="str">
        <f>VLOOKUP($A60,Input_table[],T$1)</f>
        <v/>
      </c>
      <c r="U60" t="str">
        <f>VLOOKUP($A60,Input_table[],U$1)</f>
        <v/>
      </c>
      <c r="V60" t="str">
        <f>VLOOKUP($A60,Input_table[],V$1)</f>
        <v/>
      </c>
      <c r="W60" t="str">
        <f>VLOOKUP($A60,Input_table[],W$1)</f>
        <v/>
      </c>
      <c r="X60" t="str">
        <f>VLOOKUP($A60,Input_table[],X$1)</f>
        <v/>
      </c>
      <c r="Y60" t="str">
        <f>VLOOKUP($A60,Input_table[],Y$1)</f>
        <v/>
      </c>
      <c r="Z60" t="str">
        <f>VLOOKUP($A60,Input_table[],Z$1)</f>
        <v/>
      </c>
      <c r="AA60" t="str">
        <f>VLOOKUP($A60,Input_table[],AA$1)</f>
        <v/>
      </c>
      <c r="AB60" t="str">
        <f>VLOOKUP($A60,Input_table[],AB$1)</f>
        <v/>
      </c>
      <c r="AC60" t="str">
        <f>IF(AD60="","",AD60&amp;". "&amp;VLOOKUP($A60,Input_table[],AC$1))</f>
        <v/>
      </c>
      <c r="AD60" t="str">
        <f>IF(VLOOKUP($A60,Input_table[],AD$1)=0,"",VLOOKUP($A60,Input_table[],AD$1))</f>
        <v/>
      </c>
      <c r="AE60" t="str">
        <f t="shared" si="6"/>
        <v/>
      </c>
      <c r="AF60" t="str">
        <f t="shared" si="8"/>
        <v/>
      </c>
      <c r="AG60" t="str">
        <f t="shared" si="9"/>
        <v/>
      </c>
      <c r="AH60" t="str">
        <f t="shared" si="10"/>
        <v/>
      </c>
    </row>
    <row r="61" spans="1:34" x14ac:dyDescent="0.45">
      <c r="A61">
        <v>59</v>
      </c>
      <c r="B61">
        <f>VLOOKUP($A61,Input_table[],B$1)</f>
        <v>0</v>
      </c>
      <c r="C61">
        <f>VLOOKUP($A61,Input_table[],C$1)</f>
        <v>0</v>
      </c>
      <c r="D61" t="str">
        <f>VLOOKUP($A61,Input_table[],D$1)</f>
        <v/>
      </c>
      <c r="E61" t="str">
        <f>VLOOKUP($A61,Input_table[],E$1)</f>
        <v/>
      </c>
      <c r="F61" t="str">
        <f>VLOOKUP($A61,Input_table[],F$1)</f>
        <v/>
      </c>
      <c r="G61" t="str">
        <f>VLOOKUP($A61,Input_table[],G$1)</f>
        <v/>
      </c>
      <c r="H61" t="str">
        <f>VLOOKUP($A61,Input_table[],H$1)</f>
        <v/>
      </c>
      <c r="I61" t="str">
        <f>VLOOKUP($A61,Input_table[],I$1)</f>
        <v/>
      </c>
      <c r="J61" t="str">
        <f>VLOOKUP($A61,Input_table[],J$1)</f>
        <v/>
      </c>
      <c r="K61" t="str">
        <f>VLOOKUP($A61,Input_table[],K$1)</f>
        <v/>
      </c>
      <c r="L61" t="str">
        <f>VLOOKUP($A61,Input_table[],L$1)</f>
        <v/>
      </c>
      <c r="M61" t="str">
        <f>VLOOKUP($A61,Input_table[],M$1)</f>
        <v/>
      </c>
      <c r="N61" t="str">
        <f>VLOOKUP($A61,Input_table[],N$1)</f>
        <v/>
      </c>
      <c r="O61" t="str">
        <f>VLOOKUP($A61,Input_table[],O$1)</f>
        <v/>
      </c>
      <c r="P61" t="str">
        <f>VLOOKUP($A61,Input_table[],P$1)</f>
        <v/>
      </c>
      <c r="Q61" t="str">
        <f>VLOOKUP($A61,Input_table[],Q$1)</f>
        <v/>
      </c>
      <c r="R61" t="str">
        <f>VLOOKUP($A61,Input_table[],R$1)</f>
        <v/>
      </c>
      <c r="S61" t="str">
        <f>VLOOKUP($A61,Input_table[],S$1)</f>
        <v/>
      </c>
      <c r="T61" t="str">
        <f>VLOOKUP($A61,Input_table[],T$1)</f>
        <v/>
      </c>
      <c r="U61" t="str">
        <f>VLOOKUP($A61,Input_table[],U$1)</f>
        <v/>
      </c>
      <c r="V61" t="str">
        <f>VLOOKUP($A61,Input_table[],V$1)</f>
        <v/>
      </c>
      <c r="W61" t="str">
        <f>VLOOKUP($A61,Input_table[],W$1)</f>
        <v/>
      </c>
      <c r="X61" t="str">
        <f>VLOOKUP($A61,Input_table[],X$1)</f>
        <v/>
      </c>
      <c r="Y61" t="str">
        <f>VLOOKUP($A61,Input_table[],Y$1)</f>
        <v/>
      </c>
      <c r="Z61" t="str">
        <f>VLOOKUP($A61,Input_table[],Z$1)</f>
        <v/>
      </c>
      <c r="AA61" t="str">
        <f>VLOOKUP($A61,Input_table[],AA$1)</f>
        <v/>
      </c>
      <c r="AB61" t="str">
        <f>VLOOKUP($A61,Input_table[],AB$1)</f>
        <v/>
      </c>
      <c r="AC61" t="str">
        <f>IF(AD61="","",AD61&amp;". "&amp;VLOOKUP($A61,Input_table[],AC$1))</f>
        <v/>
      </c>
      <c r="AD61" t="str">
        <f>IF(VLOOKUP($A61,Input_table[],AD$1)=0,"",VLOOKUP($A61,Input_table[],AD$1))</f>
        <v/>
      </c>
      <c r="AE61" t="str">
        <f t="shared" si="6"/>
        <v/>
      </c>
      <c r="AF61" t="str">
        <f t="shared" si="8"/>
        <v/>
      </c>
      <c r="AG61" t="str">
        <f t="shared" si="9"/>
        <v/>
      </c>
      <c r="AH61" t="str">
        <f t="shared" si="10"/>
        <v/>
      </c>
    </row>
    <row r="62" spans="1:34" x14ac:dyDescent="0.45">
      <c r="A62">
        <v>60</v>
      </c>
      <c r="B62">
        <f>VLOOKUP($A62,Input_table[],B$1)</f>
        <v>0</v>
      </c>
      <c r="C62">
        <f>VLOOKUP($A62,Input_table[],C$1)</f>
        <v>0</v>
      </c>
      <c r="D62" t="str">
        <f>VLOOKUP($A62,Input_table[],D$1)</f>
        <v/>
      </c>
      <c r="E62" t="str">
        <f>VLOOKUP($A62,Input_table[],E$1)</f>
        <v/>
      </c>
      <c r="F62" t="str">
        <f>VLOOKUP($A62,Input_table[],F$1)</f>
        <v/>
      </c>
      <c r="G62" t="str">
        <f>VLOOKUP($A62,Input_table[],G$1)</f>
        <v/>
      </c>
      <c r="H62" t="str">
        <f>VLOOKUP($A62,Input_table[],H$1)</f>
        <v/>
      </c>
      <c r="I62" t="str">
        <f>VLOOKUP($A62,Input_table[],I$1)</f>
        <v/>
      </c>
      <c r="J62" t="str">
        <f>VLOOKUP($A62,Input_table[],J$1)</f>
        <v/>
      </c>
      <c r="K62" t="str">
        <f>VLOOKUP($A62,Input_table[],K$1)</f>
        <v/>
      </c>
      <c r="L62" t="str">
        <f>VLOOKUP($A62,Input_table[],L$1)</f>
        <v/>
      </c>
      <c r="M62" t="str">
        <f>VLOOKUP($A62,Input_table[],M$1)</f>
        <v/>
      </c>
      <c r="N62" t="str">
        <f>VLOOKUP($A62,Input_table[],N$1)</f>
        <v/>
      </c>
      <c r="O62" t="str">
        <f>VLOOKUP($A62,Input_table[],O$1)</f>
        <v/>
      </c>
      <c r="P62" t="str">
        <f>VLOOKUP($A62,Input_table[],P$1)</f>
        <v/>
      </c>
      <c r="Q62" t="str">
        <f>VLOOKUP($A62,Input_table[],Q$1)</f>
        <v/>
      </c>
      <c r="R62" t="str">
        <f>VLOOKUP($A62,Input_table[],R$1)</f>
        <v/>
      </c>
      <c r="S62" t="str">
        <f>VLOOKUP($A62,Input_table[],S$1)</f>
        <v/>
      </c>
      <c r="T62" t="str">
        <f>VLOOKUP($A62,Input_table[],T$1)</f>
        <v/>
      </c>
      <c r="U62" t="str">
        <f>VLOOKUP($A62,Input_table[],U$1)</f>
        <v/>
      </c>
      <c r="V62" t="str">
        <f>VLOOKUP($A62,Input_table[],V$1)</f>
        <v/>
      </c>
      <c r="W62" t="str">
        <f>VLOOKUP($A62,Input_table[],W$1)</f>
        <v/>
      </c>
      <c r="X62" t="str">
        <f>VLOOKUP($A62,Input_table[],X$1)</f>
        <v/>
      </c>
      <c r="Y62" t="str">
        <f>VLOOKUP($A62,Input_table[],Y$1)</f>
        <v/>
      </c>
      <c r="Z62" t="str">
        <f>VLOOKUP($A62,Input_table[],Z$1)</f>
        <v/>
      </c>
      <c r="AA62" t="str">
        <f>VLOOKUP($A62,Input_table[],AA$1)</f>
        <v/>
      </c>
      <c r="AB62" t="str">
        <f>VLOOKUP($A62,Input_table[],AB$1)</f>
        <v/>
      </c>
      <c r="AC62" t="str">
        <f>IF(AD62="","",AD62&amp;". "&amp;VLOOKUP($A62,Input_table[],AC$1))</f>
        <v/>
      </c>
      <c r="AD62" t="str">
        <f>IF(VLOOKUP($A62,Input_table[],AD$1)=0,"",VLOOKUP($A62,Input_table[],AD$1))</f>
        <v/>
      </c>
      <c r="AE62" t="str">
        <f t="shared" si="6"/>
        <v/>
      </c>
      <c r="AF62" t="str">
        <f t="shared" si="8"/>
        <v/>
      </c>
      <c r="AG62" t="str">
        <f t="shared" si="9"/>
        <v/>
      </c>
      <c r="AH62" t="str">
        <f t="shared" si="10"/>
        <v/>
      </c>
    </row>
    <row r="63" spans="1:34" x14ac:dyDescent="0.45">
      <c r="A63">
        <v>61</v>
      </c>
      <c r="B63">
        <f>VLOOKUP($A63,Input_table[],B$1)</f>
        <v>0</v>
      </c>
      <c r="C63">
        <f>VLOOKUP($A63,Input_table[],C$1)</f>
        <v>0</v>
      </c>
      <c r="D63" t="str">
        <f>VLOOKUP($A63,Input_table[],D$1)</f>
        <v/>
      </c>
      <c r="E63" t="str">
        <f>VLOOKUP($A63,Input_table[],E$1)</f>
        <v/>
      </c>
      <c r="F63" t="str">
        <f>VLOOKUP($A63,Input_table[],F$1)</f>
        <v/>
      </c>
      <c r="G63" t="str">
        <f>VLOOKUP($A63,Input_table[],G$1)</f>
        <v/>
      </c>
      <c r="H63" t="str">
        <f>VLOOKUP($A63,Input_table[],H$1)</f>
        <v/>
      </c>
      <c r="I63" t="str">
        <f>VLOOKUP($A63,Input_table[],I$1)</f>
        <v/>
      </c>
      <c r="J63" t="str">
        <f>VLOOKUP($A63,Input_table[],J$1)</f>
        <v/>
      </c>
      <c r="K63" t="str">
        <f>VLOOKUP($A63,Input_table[],K$1)</f>
        <v/>
      </c>
      <c r="L63" t="str">
        <f>VLOOKUP($A63,Input_table[],L$1)</f>
        <v/>
      </c>
      <c r="M63" t="str">
        <f>VLOOKUP($A63,Input_table[],M$1)</f>
        <v/>
      </c>
      <c r="N63" t="str">
        <f>VLOOKUP($A63,Input_table[],N$1)</f>
        <v/>
      </c>
      <c r="O63" t="str">
        <f>VLOOKUP($A63,Input_table[],O$1)</f>
        <v/>
      </c>
      <c r="P63" t="str">
        <f>VLOOKUP($A63,Input_table[],P$1)</f>
        <v/>
      </c>
      <c r="Q63" t="str">
        <f>VLOOKUP($A63,Input_table[],Q$1)</f>
        <v/>
      </c>
      <c r="R63" t="str">
        <f>VLOOKUP($A63,Input_table[],R$1)</f>
        <v/>
      </c>
      <c r="S63" t="str">
        <f>VLOOKUP($A63,Input_table[],S$1)</f>
        <v/>
      </c>
      <c r="T63" t="str">
        <f>VLOOKUP($A63,Input_table[],T$1)</f>
        <v/>
      </c>
      <c r="U63" t="str">
        <f>VLOOKUP($A63,Input_table[],U$1)</f>
        <v/>
      </c>
      <c r="V63" t="str">
        <f>VLOOKUP($A63,Input_table[],V$1)</f>
        <v/>
      </c>
      <c r="W63" t="str">
        <f>VLOOKUP($A63,Input_table[],W$1)</f>
        <v/>
      </c>
      <c r="X63" t="str">
        <f>VLOOKUP($A63,Input_table[],X$1)</f>
        <v/>
      </c>
      <c r="Y63" t="str">
        <f>VLOOKUP($A63,Input_table[],Y$1)</f>
        <v/>
      </c>
      <c r="Z63" t="str">
        <f>VLOOKUP($A63,Input_table[],Z$1)</f>
        <v/>
      </c>
      <c r="AA63" t="str">
        <f>VLOOKUP($A63,Input_table[],AA$1)</f>
        <v/>
      </c>
      <c r="AB63" t="str">
        <f>VLOOKUP($A63,Input_table[],AB$1)</f>
        <v/>
      </c>
      <c r="AC63" t="str">
        <f>IF(AD63="","",AD63&amp;". "&amp;VLOOKUP($A63,Input_table[],AC$1))</f>
        <v/>
      </c>
      <c r="AD63" t="str">
        <f>IF(VLOOKUP($A63,Input_table[],AD$1)=0,"",VLOOKUP($A63,Input_table[],AD$1))</f>
        <v/>
      </c>
      <c r="AE63" t="str">
        <f t="shared" si="6"/>
        <v/>
      </c>
      <c r="AF63" t="str">
        <f t="shared" si="8"/>
        <v/>
      </c>
      <c r="AG63" t="str">
        <f t="shared" si="9"/>
        <v/>
      </c>
      <c r="AH63" t="str">
        <f t="shared" si="10"/>
        <v/>
      </c>
    </row>
    <row r="64" spans="1:34" x14ac:dyDescent="0.45">
      <c r="A64">
        <v>62</v>
      </c>
      <c r="B64">
        <f>VLOOKUP($A64,Input_table[],B$1)</f>
        <v>0</v>
      </c>
      <c r="C64">
        <f>VLOOKUP($A64,Input_table[],C$1)</f>
        <v>0</v>
      </c>
      <c r="D64" t="str">
        <f>VLOOKUP($A64,Input_table[],D$1)</f>
        <v/>
      </c>
      <c r="E64" t="str">
        <f>VLOOKUP($A64,Input_table[],E$1)</f>
        <v/>
      </c>
      <c r="F64" t="str">
        <f>VLOOKUP($A64,Input_table[],F$1)</f>
        <v/>
      </c>
      <c r="G64" t="str">
        <f>VLOOKUP($A64,Input_table[],G$1)</f>
        <v/>
      </c>
      <c r="H64" t="str">
        <f>VLOOKUP($A64,Input_table[],H$1)</f>
        <v/>
      </c>
      <c r="I64" t="str">
        <f>VLOOKUP($A64,Input_table[],I$1)</f>
        <v/>
      </c>
      <c r="J64" t="str">
        <f>VLOOKUP($A64,Input_table[],J$1)</f>
        <v/>
      </c>
      <c r="K64" t="str">
        <f>VLOOKUP($A64,Input_table[],K$1)</f>
        <v/>
      </c>
      <c r="L64" t="str">
        <f>VLOOKUP($A64,Input_table[],L$1)</f>
        <v/>
      </c>
      <c r="M64" t="str">
        <f>VLOOKUP($A64,Input_table[],M$1)</f>
        <v/>
      </c>
      <c r="N64" t="str">
        <f>VLOOKUP($A64,Input_table[],N$1)</f>
        <v/>
      </c>
      <c r="O64" t="str">
        <f>VLOOKUP($A64,Input_table[],O$1)</f>
        <v/>
      </c>
      <c r="P64" t="str">
        <f>VLOOKUP($A64,Input_table[],P$1)</f>
        <v/>
      </c>
      <c r="Q64" t="str">
        <f>VLOOKUP($A64,Input_table[],Q$1)</f>
        <v/>
      </c>
      <c r="R64" t="str">
        <f>VLOOKUP($A64,Input_table[],R$1)</f>
        <v/>
      </c>
      <c r="S64" t="str">
        <f>VLOOKUP($A64,Input_table[],S$1)</f>
        <v/>
      </c>
      <c r="T64" t="str">
        <f>VLOOKUP($A64,Input_table[],T$1)</f>
        <v/>
      </c>
      <c r="U64" t="str">
        <f>VLOOKUP($A64,Input_table[],U$1)</f>
        <v/>
      </c>
      <c r="V64" t="str">
        <f>VLOOKUP($A64,Input_table[],V$1)</f>
        <v/>
      </c>
      <c r="W64" t="str">
        <f>VLOOKUP($A64,Input_table[],W$1)</f>
        <v/>
      </c>
      <c r="X64" t="str">
        <f>VLOOKUP($A64,Input_table[],X$1)</f>
        <v/>
      </c>
      <c r="Y64" t="str">
        <f>VLOOKUP($A64,Input_table[],Y$1)</f>
        <v/>
      </c>
      <c r="Z64" t="str">
        <f>VLOOKUP($A64,Input_table[],Z$1)</f>
        <v/>
      </c>
      <c r="AA64" t="str">
        <f>VLOOKUP($A64,Input_table[],AA$1)</f>
        <v/>
      </c>
      <c r="AB64" t="str">
        <f>VLOOKUP($A64,Input_table[],AB$1)</f>
        <v/>
      </c>
      <c r="AC64" t="str">
        <f>IF(AD64="","",AD64&amp;". "&amp;VLOOKUP($A64,Input_table[],AC$1))</f>
        <v/>
      </c>
      <c r="AD64" t="str">
        <f>IF(VLOOKUP($A64,Input_table[],AD$1)=0,"",VLOOKUP($A64,Input_table[],AD$1))</f>
        <v/>
      </c>
      <c r="AE64" t="str">
        <f t="shared" si="6"/>
        <v/>
      </c>
      <c r="AF64" t="str">
        <f t="shared" si="8"/>
        <v/>
      </c>
      <c r="AG64" t="str">
        <f t="shared" si="9"/>
        <v/>
      </c>
      <c r="AH64" t="str">
        <f t="shared" si="10"/>
        <v/>
      </c>
    </row>
    <row r="65" spans="1:34" x14ac:dyDescent="0.45">
      <c r="A65">
        <v>63</v>
      </c>
      <c r="B65">
        <f>VLOOKUP($A65,Input_table[],B$1)</f>
        <v>0</v>
      </c>
      <c r="C65">
        <f>VLOOKUP($A65,Input_table[],C$1)</f>
        <v>0</v>
      </c>
      <c r="D65" t="str">
        <f>VLOOKUP($A65,Input_table[],D$1)</f>
        <v/>
      </c>
      <c r="E65" t="str">
        <f>VLOOKUP($A65,Input_table[],E$1)</f>
        <v/>
      </c>
      <c r="F65" t="str">
        <f>VLOOKUP($A65,Input_table[],F$1)</f>
        <v/>
      </c>
      <c r="G65" t="str">
        <f>VLOOKUP($A65,Input_table[],G$1)</f>
        <v/>
      </c>
      <c r="H65" t="str">
        <f>VLOOKUP($A65,Input_table[],H$1)</f>
        <v/>
      </c>
      <c r="I65" t="str">
        <f>VLOOKUP($A65,Input_table[],I$1)</f>
        <v/>
      </c>
      <c r="J65" t="str">
        <f>VLOOKUP($A65,Input_table[],J$1)</f>
        <v/>
      </c>
      <c r="K65" t="str">
        <f>VLOOKUP($A65,Input_table[],K$1)</f>
        <v/>
      </c>
      <c r="L65" t="str">
        <f>VLOOKUP($A65,Input_table[],L$1)</f>
        <v/>
      </c>
      <c r="M65" t="str">
        <f>VLOOKUP($A65,Input_table[],M$1)</f>
        <v/>
      </c>
      <c r="N65" t="str">
        <f>VLOOKUP($A65,Input_table[],N$1)</f>
        <v/>
      </c>
      <c r="O65" t="str">
        <f>VLOOKUP($A65,Input_table[],O$1)</f>
        <v/>
      </c>
      <c r="P65" t="str">
        <f>VLOOKUP($A65,Input_table[],P$1)</f>
        <v/>
      </c>
      <c r="Q65" t="str">
        <f>VLOOKUP($A65,Input_table[],Q$1)</f>
        <v/>
      </c>
      <c r="R65" t="str">
        <f>VLOOKUP($A65,Input_table[],R$1)</f>
        <v/>
      </c>
      <c r="S65" t="str">
        <f>VLOOKUP($A65,Input_table[],S$1)</f>
        <v/>
      </c>
      <c r="T65" t="str">
        <f>VLOOKUP($A65,Input_table[],T$1)</f>
        <v/>
      </c>
      <c r="U65" t="str">
        <f>VLOOKUP($A65,Input_table[],U$1)</f>
        <v/>
      </c>
      <c r="V65" t="str">
        <f>VLOOKUP($A65,Input_table[],V$1)</f>
        <v/>
      </c>
      <c r="W65" t="str">
        <f>VLOOKUP($A65,Input_table[],W$1)</f>
        <v/>
      </c>
      <c r="X65" t="str">
        <f>VLOOKUP($A65,Input_table[],X$1)</f>
        <v/>
      </c>
      <c r="Y65" t="str">
        <f>VLOOKUP($A65,Input_table[],Y$1)</f>
        <v/>
      </c>
      <c r="Z65" t="str">
        <f>VLOOKUP($A65,Input_table[],Z$1)</f>
        <v/>
      </c>
      <c r="AA65" t="str">
        <f>VLOOKUP($A65,Input_table[],AA$1)</f>
        <v/>
      </c>
      <c r="AB65" t="str">
        <f>VLOOKUP($A65,Input_table[],AB$1)</f>
        <v/>
      </c>
      <c r="AC65" t="str">
        <f>IF(AD65="","",AD65&amp;". "&amp;VLOOKUP($A65,Input_table[],AC$1))</f>
        <v/>
      </c>
      <c r="AD65" t="str">
        <f>IF(VLOOKUP($A65,Input_table[],AD$1)=0,"",VLOOKUP($A65,Input_table[],AD$1))</f>
        <v/>
      </c>
      <c r="AE65" t="str">
        <f t="shared" si="6"/>
        <v/>
      </c>
      <c r="AF65" t="str">
        <f t="shared" si="8"/>
        <v/>
      </c>
      <c r="AG65" t="str">
        <f t="shared" si="9"/>
        <v/>
      </c>
      <c r="AH65" t="str">
        <f t="shared" si="10"/>
        <v/>
      </c>
    </row>
    <row r="66" spans="1:34" x14ac:dyDescent="0.45">
      <c r="A66">
        <v>64</v>
      </c>
      <c r="B66">
        <f>VLOOKUP($A66,Input_table[],B$1)</f>
        <v>0</v>
      </c>
      <c r="C66">
        <f>VLOOKUP($A66,Input_table[],C$1)</f>
        <v>0</v>
      </c>
      <c r="D66" t="str">
        <f>VLOOKUP($A66,Input_table[],D$1)</f>
        <v/>
      </c>
      <c r="E66" t="str">
        <f>VLOOKUP($A66,Input_table[],E$1)</f>
        <v/>
      </c>
      <c r="F66" t="str">
        <f>VLOOKUP($A66,Input_table[],F$1)</f>
        <v/>
      </c>
      <c r="G66" t="str">
        <f>VLOOKUP($A66,Input_table[],G$1)</f>
        <v/>
      </c>
      <c r="H66" t="str">
        <f>VLOOKUP($A66,Input_table[],H$1)</f>
        <v/>
      </c>
      <c r="I66" t="str">
        <f>VLOOKUP($A66,Input_table[],I$1)</f>
        <v/>
      </c>
      <c r="J66" t="str">
        <f>VLOOKUP($A66,Input_table[],J$1)</f>
        <v/>
      </c>
      <c r="K66" t="str">
        <f>VLOOKUP($A66,Input_table[],K$1)</f>
        <v/>
      </c>
      <c r="L66" t="str">
        <f>VLOOKUP($A66,Input_table[],L$1)</f>
        <v/>
      </c>
      <c r="M66" t="str">
        <f>VLOOKUP($A66,Input_table[],M$1)</f>
        <v/>
      </c>
      <c r="N66" t="str">
        <f>VLOOKUP($A66,Input_table[],N$1)</f>
        <v/>
      </c>
      <c r="O66" t="str">
        <f>VLOOKUP($A66,Input_table[],O$1)</f>
        <v/>
      </c>
      <c r="P66" t="str">
        <f>VLOOKUP($A66,Input_table[],P$1)</f>
        <v/>
      </c>
      <c r="Q66" t="str">
        <f>VLOOKUP($A66,Input_table[],Q$1)</f>
        <v/>
      </c>
      <c r="R66" t="str">
        <f>VLOOKUP($A66,Input_table[],R$1)</f>
        <v/>
      </c>
      <c r="S66" t="str">
        <f>VLOOKUP($A66,Input_table[],S$1)</f>
        <v/>
      </c>
      <c r="T66" t="str">
        <f>VLOOKUP($A66,Input_table[],T$1)</f>
        <v/>
      </c>
      <c r="U66" t="str">
        <f>VLOOKUP($A66,Input_table[],U$1)</f>
        <v/>
      </c>
      <c r="V66" t="str">
        <f>VLOOKUP($A66,Input_table[],V$1)</f>
        <v/>
      </c>
      <c r="W66" t="str">
        <f>VLOOKUP($A66,Input_table[],W$1)</f>
        <v/>
      </c>
      <c r="X66" t="str">
        <f>VLOOKUP($A66,Input_table[],X$1)</f>
        <v/>
      </c>
      <c r="Y66" t="str">
        <f>VLOOKUP($A66,Input_table[],Y$1)</f>
        <v/>
      </c>
      <c r="Z66" t="str">
        <f>VLOOKUP($A66,Input_table[],Z$1)</f>
        <v/>
      </c>
      <c r="AA66" t="str">
        <f>VLOOKUP($A66,Input_table[],AA$1)</f>
        <v/>
      </c>
      <c r="AB66" t="str">
        <f>VLOOKUP($A66,Input_table[],AB$1)</f>
        <v/>
      </c>
      <c r="AC66" t="str">
        <f>IF(AD66="","",AD66&amp;". "&amp;VLOOKUP($A66,Input_table[],AC$1))</f>
        <v/>
      </c>
      <c r="AD66" t="str">
        <f>IF(VLOOKUP($A66,Input_table[],AD$1)=0,"",VLOOKUP($A66,Input_table[],AD$1))</f>
        <v/>
      </c>
      <c r="AE66" t="str">
        <f t="shared" si="6"/>
        <v/>
      </c>
      <c r="AF66" t="str">
        <f t="shared" si="8"/>
        <v/>
      </c>
      <c r="AG66" t="str">
        <f t="shared" si="9"/>
        <v/>
      </c>
      <c r="AH66" t="str">
        <f t="shared" si="10"/>
        <v/>
      </c>
    </row>
    <row r="67" spans="1:34" x14ac:dyDescent="0.45">
      <c r="A67">
        <v>65</v>
      </c>
      <c r="B67">
        <f>VLOOKUP($A67,Input_table[],B$1)</f>
        <v>0</v>
      </c>
      <c r="C67">
        <f>VLOOKUP($A67,Input_table[],C$1)</f>
        <v>0</v>
      </c>
      <c r="D67" t="str">
        <f>VLOOKUP($A67,Input_table[],D$1)</f>
        <v/>
      </c>
      <c r="E67" t="str">
        <f>VLOOKUP($A67,Input_table[],E$1)</f>
        <v/>
      </c>
      <c r="F67" t="str">
        <f>VLOOKUP($A67,Input_table[],F$1)</f>
        <v/>
      </c>
      <c r="G67" t="str">
        <f>VLOOKUP($A67,Input_table[],G$1)</f>
        <v/>
      </c>
      <c r="H67" t="str">
        <f>VLOOKUP($A67,Input_table[],H$1)</f>
        <v/>
      </c>
      <c r="I67" t="str">
        <f>VLOOKUP($A67,Input_table[],I$1)</f>
        <v/>
      </c>
      <c r="J67" t="str">
        <f>VLOOKUP($A67,Input_table[],J$1)</f>
        <v/>
      </c>
      <c r="K67" t="str">
        <f>VLOOKUP($A67,Input_table[],K$1)</f>
        <v/>
      </c>
      <c r="L67" t="str">
        <f>VLOOKUP($A67,Input_table[],L$1)</f>
        <v/>
      </c>
      <c r="M67" t="str">
        <f>VLOOKUP($A67,Input_table[],M$1)</f>
        <v/>
      </c>
      <c r="N67" t="str">
        <f>VLOOKUP($A67,Input_table[],N$1)</f>
        <v/>
      </c>
      <c r="O67" t="str">
        <f>VLOOKUP($A67,Input_table[],O$1)</f>
        <v/>
      </c>
      <c r="P67" t="str">
        <f>VLOOKUP($A67,Input_table[],P$1)</f>
        <v/>
      </c>
      <c r="Q67" t="str">
        <f>VLOOKUP($A67,Input_table[],Q$1)</f>
        <v/>
      </c>
      <c r="R67" t="str">
        <f>VLOOKUP($A67,Input_table[],R$1)</f>
        <v/>
      </c>
      <c r="S67" t="str">
        <f>VLOOKUP($A67,Input_table[],S$1)</f>
        <v/>
      </c>
      <c r="T67" t="str">
        <f>VLOOKUP($A67,Input_table[],T$1)</f>
        <v/>
      </c>
      <c r="U67" t="str">
        <f>VLOOKUP($A67,Input_table[],U$1)</f>
        <v/>
      </c>
      <c r="V67" t="str">
        <f>VLOOKUP($A67,Input_table[],V$1)</f>
        <v/>
      </c>
      <c r="W67" t="str">
        <f>VLOOKUP($A67,Input_table[],W$1)</f>
        <v/>
      </c>
      <c r="X67" t="str">
        <f>VLOOKUP($A67,Input_table[],X$1)</f>
        <v/>
      </c>
      <c r="Y67" t="str">
        <f>VLOOKUP($A67,Input_table[],Y$1)</f>
        <v/>
      </c>
      <c r="Z67" t="str">
        <f>VLOOKUP($A67,Input_table[],Z$1)</f>
        <v/>
      </c>
      <c r="AA67" t="str">
        <f>VLOOKUP($A67,Input_table[],AA$1)</f>
        <v/>
      </c>
      <c r="AB67" t="str">
        <f>VLOOKUP($A67,Input_table[],AB$1)</f>
        <v/>
      </c>
      <c r="AC67" t="str">
        <f>IF(AD67="","",AD67&amp;". "&amp;VLOOKUP($A67,Input_table[],AC$1))</f>
        <v/>
      </c>
      <c r="AD67" t="str">
        <f>IF(VLOOKUP($A67,Input_table[],AD$1)=0,"",VLOOKUP($A67,Input_table[],AD$1))</f>
        <v/>
      </c>
      <c r="AE67" t="str">
        <f t="shared" si="6"/>
        <v/>
      </c>
      <c r="AF67" t="str">
        <f t="shared" si="8"/>
        <v/>
      </c>
      <c r="AG67" t="str">
        <f t="shared" si="9"/>
        <v/>
      </c>
      <c r="AH67" t="str">
        <f t="shared" si="10"/>
        <v/>
      </c>
    </row>
    <row r="68" spans="1:34" x14ac:dyDescent="0.45">
      <c r="A68">
        <v>66</v>
      </c>
      <c r="B68">
        <f>VLOOKUP($A68,Input_table[],B$1)</f>
        <v>0</v>
      </c>
      <c r="C68">
        <f>VLOOKUP($A68,Input_table[],C$1)</f>
        <v>0</v>
      </c>
      <c r="D68" t="str">
        <f>VLOOKUP($A68,Input_table[],D$1)</f>
        <v/>
      </c>
      <c r="E68" t="str">
        <f>VLOOKUP($A68,Input_table[],E$1)</f>
        <v/>
      </c>
      <c r="F68" t="str">
        <f>VLOOKUP($A68,Input_table[],F$1)</f>
        <v/>
      </c>
      <c r="G68" t="str">
        <f>VLOOKUP($A68,Input_table[],G$1)</f>
        <v/>
      </c>
      <c r="H68" t="str">
        <f>VLOOKUP($A68,Input_table[],H$1)</f>
        <v/>
      </c>
      <c r="I68" t="str">
        <f>VLOOKUP($A68,Input_table[],I$1)</f>
        <v/>
      </c>
      <c r="J68" t="str">
        <f>VLOOKUP($A68,Input_table[],J$1)</f>
        <v/>
      </c>
      <c r="K68" t="str">
        <f>VLOOKUP($A68,Input_table[],K$1)</f>
        <v/>
      </c>
      <c r="L68" t="str">
        <f>VLOOKUP($A68,Input_table[],L$1)</f>
        <v/>
      </c>
      <c r="M68" t="str">
        <f>VLOOKUP($A68,Input_table[],M$1)</f>
        <v/>
      </c>
      <c r="N68" t="str">
        <f>VLOOKUP($A68,Input_table[],N$1)</f>
        <v/>
      </c>
      <c r="O68" t="str">
        <f>VLOOKUP($A68,Input_table[],O$1)</f>
        <v/>
      </c>
      <c r="P68" t="str">
        <f>VLOOKUP($A68,Input_table[],P$1)</f>
        <v/>
      </c>
      <c r="Q68" t="str">
        <f>VLOOKUP($A68,Input_table[],Q$1)</f>
        <v/>
      </c>
      <c r="R68" t="str">
        <f>VLOOKUP($A68,Input_table[],R$1)</f>
        <v/>
      </c>
      <c r="S68" t="str">
        <f>VLOOKUP($A68,Input_table[],S$1)</f>
        <v/>
      </c>
      <c r="T68" t="str">
        <f>VLOOKUP($A68,Input_table[],T$1)</f>
        <v/>
      </c>
      <c r="U68" t="str">
        <f>VLOOKUP($A68,Input_table[],U$1)</f>
        <v/>
      </c>
      <c r="V68" t="str">
        <f>VLOOKUP($A68,Input_table[],V$1)</f>
        <v/>
      </c>
      <c r="W68" t="str">
        <f>VLOOKUP($A68,Input_table[],W$1)</f>
        <v/>
      </c>
      <c r="X68" t="str">
        <f>VLOOKUP($A68,Input_table[],X$1)</f>
        <v/>
      </c>
      <c r="Y68" t="str">
        <f>VLOOKUP($A68,Input_table[],Y$1)</f>
        <v/>
      </c>
      <c r="Z68" t="str">
        <f>VLOOKUP($A68,Input_table[],Z$1)</f>
        <v/>
      </c>
      <c r="AA68" t="str">
        <f>VLOOKUP($A68,Input_table[],AA$1)</f>
        <v/>
      </c>
      <c r="AB68" t="str">
        <f>VLOOKUP($A68,Input_table[],AB$1)</f>
        <v/>
      </c>
      <c r="AC68" t="str">
        <f>IF(AD68="","",AD68&amp;". "&amp;VLOOKUP($A68,Input_table[],AC$1))</f>
        <v/>
      </c>
      <c r="AD68" t="str">
        <f>IF(VLOOKUP($A68,Input_table[],AD$1)=0,"",VLOOKUP($A68,Input_table[],AD$1))</f>
        <v/>
      </c>
      <c r="AE68" t="str">
        <f t="shared" si="6"/>
        <v/>
      </c>
      <c r="AF68" t="str">
        <f t="shared" si="8"/>
        <v/>
      </c>
      <c r="AG68" t="str">
        <f t="shared" si="9"/>
        <v/>
      </c>
      <c r="AH68" t="str">
        <f t="shared" si="10"/>
        <v/>
      </c>
    </row>
    <row r="69" spans="1:34" x14ac:dyDescent="0.45">
      <c r="A69">
        <v>67</v>
      </c>
      <c r="B69">
        <f>VLOOKUP($A69,Input_table[],B$1)</f>
        <v>0</v>
      </c>
      <c r="C69">
        <f>VLOOKUP($A69,Input_table[],C$1)</f>
        <v>0</v>
      </c>
      <c r="D69" t="str">
        <f>VLOOKUP($A69,Input_table[],D$1)</f>
        <v/>
      </c>
      <c r="E69" t="str">
        <f>VLOOKUP($A69,Input_table[],E$1)</f>
        <v/>
      </c>
      <c r="F69" t="str">
        <f>VLOOKUP($A69,Input_table[],F$1)</f>
        <v/>
      </c>
      <c r="G69" t="str">
        <f>VLOOKUP($A69,Input_table[],G$1)</f>
        <v/>
      </c>
      <c r="H69" t="str">
        <f>VLOOKUP($A69,Input_table[],H$1)</f>
        <v/>
      </c>
      <c r="I69" t="str">
        <f>VLOOKUP($A69,Input_table[],I$1)</f>
        <v/>
      </c>
      <c r="J69" t="str">
        <f>VLOOKUP($A69,Input_table[],J$1)</f>
        <v/>
      </c>
      <c r="K69" t="str">
        <f>VLOOKUP($A69,Input_table[],K$1)</f>
        <v/>
      </c>
      <c r="L69" t="str">
        <f>VLOOKUP($A69,Input_table[],L$1)</f>
        <v/>
      </c>
      <c r="M69" t="str">
        <f>VLOOKUP($A69,Input_table[],M$1)</f>
        <v/>
      </c>
      <c r="N69" t="str">
        <f>VLOOKUP($A69,Input_table[],N$1)</f>
        <v/>
      </c>
      <c r="O69" t="str">
        <f>VLOOKUP($A69,Input_table[],O$1)</f>
        <v/>
      </c>
      <c r="P69" t="str">
        <f>VLOOKUP($A69,Input_table[],P$1)</f>
        <v/>
      </c>
      <c r="Q69" t="str">
        <f>VLOOKUP($A69,Input_table[],Q$1)</f>
        <v/>
      </c>
      <c r="R69" t="str">
        <f>VLOOKUP($A69,Input_table[],R$1)</f>
        <v/>
      </c>
      <c r="S69" t="str">
        <f>VLOOKUP($A69,Input_table[],S$1)</f>
        <v/>
      </c>
      <c r="T69" t="str">
        <f>VLOOKUP($A69,Input_table[],T$1)</f>
        <v/>
      </c>
      <c r="U69" t="str">
        <f>VLOOKUP($A69,Input_table[],U$1)</f>
        <v/>
      </c>
      <c r="V69" t="str">
        <f>VLOOKUP($A69,Input_table[],V$1)</f>
        <v/>
      </c>
      <c r="W69" t="str">
        <f>VLOOKUP($A69,Input_table[],W$1)</f>
        <v/>
      </c>
      <c r="X69" t="str">
        <f>VLOOKUP($A69,Input_table[],X$1)</f>
        <v/>
      </c>
      <c r="Y69" t="str">
        <f>VLOOKUP($A69,Input_table[],Y$1)</f>
        <v/>
      </c>
      <c r="Z69" t="str">
        <f>VLOOKUP($A69,Input_table[],Z$1)</f>
        <v/>
      </c>
      <c r="AA69" t="str">
        <f>VLOOKUP($A69,Input_table[],AA$1)</f>
        <v/>
      </c>
      <c r="AB69" t="str">
        <f>VLOOKUP($A69,Input_table[],AB$1)</f>
        <v/>
      </c>
      <c r="AC69" t="str">
        <f>IF(AD69="","",AD69&amp;". "&amp;VLOOKUP($A69,Input_table[],AC$1))</f>
        <v/>
      </c>
      <c r="AD69" t="str">
        <f>IF(VLOOKUP($A69,Input_table[],AD$1)=0,"",VLOOKUP($A69,Input_table[],AD$1))</f>
        <v/>
      </c>
      <c r="AE69" t="str">
        <f t="shared" ref="AE69:AE102" si="11">IF(AD69="","","(" &amp; A69&amp; ") "&amp;B69&amp;" =&gt; " &amp;C69)</f>
        <v/>
      </c>
      <c r="AF69" t="str">
        <f t="shared" si="8"/>
        <v/>
      </c>
      <c r="AG69" t="str">
        <f t="shared" si="9"/>
        <v/>
      </c>
      <c r="AH69" t="str">
        <f t="shared" si="10"/>
        <v/>
      </c>
    </row>
    <row r="70" spans="1:34" x14ac:dyDescent="0.45">
      <c r="A70">
        <v>68</v>
      </c>
      <c r="B70">
        <f>VLOOKUP($A70,Input_table[],B$1)</f>
        <v>0</v>
      </c>
      <c r="C70">
        <f>VLOOKUP($A70,Input_table[],C$1)</f>
        <v>0</v>
      </c>
      <c r="D70" t="str">
        <f>VLOOKUP($A70,Input_table[],D$1)</f>
        <v/>
      </c>
      <c r="E70" t="str">
        <f>VLOOKUP($A70,Input_table[],E$1)</f>
        <v/>
      </c>
      <c r="F70" t="str">
        <f>VLOOKUP($A70,Input_table[],F$1)</f>
        <v/>
      </c>
      <c r="G70" t="str">
        <f>VLOOKUP($A70,Input_table[],G$1)</f>
        <v/>
      </c>
      <c r="H70" t="str">
        <f>VLOOKUP($A70,Input_table[],H$1)</f>
        <v/>
      </c>
      <c r="I70" t="str">
        <f>VLOOKUP($A70,Input_table[],I$1)</f>
        <v/>
      </c>
      <c r="J70" t="str">
        <f>VLOOKUP($A70,Input_table[],J$1)</f>
        <v/>
      </c>
      <c r="K70" t="str">
        <f>VLOOKUP($A70,Input_table[],K$1)</f>
        <v/>
      </c>
      <c r="L70" t="str">
        <f>VLOOKUP($A70,Input_table[],L$1)</f>
        <v/>
      </c>
      <c r="M70" t="str">
        <f>VLOOKUP($A70,Input_table[],M$1)</f>
        <v/>
      </c>
      <c r="N70" t="str">
        <f>VLOOKUP($A70,Input_table[],N$1)</f>
        <v/>
      </c>
      <c r="O70" t="str">
        <f>VLOOKUP($A70,Input_table[],O$1)</f>
        <v/>
      </c>
      <c r="P70" t="str">
        <f>VLOOKUP($A70,Input_table[],P$1)</f>
        <v/>
      </c>
      <c r="Q70" t="str">
        <f>VLOOKUP($A70,Input_table[],Q$1)</f>
        <v/>
      </c>
      <c r="R70" t="str">
        <f>VLOOKUP($A70,Input_table[],R$1)</f>
        <v/>
      </c>
      <c r="S70" t="str">
        <f>VLOOKUP($A70,Input_table[],S$1)</f>
        <v/>
      </c>
      <c r="T70" t="str">
        <f>VLOOKUP($A70,Input_table[],T$1)</f>
        <v/>
      </c>
      <c r="U70" t="str">
        <f>VLOOKUP($A70,Input_table[],U$1)</f>
        <v/>
      </c>
      <c r="V70" t="str">
        <f>VLOOKUP($A70,Input_table[],V$1)</f>
        <v/>
      </c>
      <c r="W70" t="str">
        <f>VLOOKUP($A70,Input_table[],W$1)</f>
        <v/>
      </c>
      <c r="X70" t="str">
        <f>VLOOKUP($A70,Input_table[],X$1)</f>
        <v/>
      </c>
      <c r="Y70" t="str">
        <f>VLOOKUP($A70,Input_table[],Y$1)</f>
        <v/>
      </c>
      <c r="Z70" t="str">
        <f>VLOOKUP($A70,Input_table[],Z$1)</f>
        <v/>
      </c>
      <c r="AA70" t="str">
        <f>VLOOKUP($A70,Input_table[],AA$1)</f>
        <v/>
      </c>
      <c r="AB70" t="str">
        <f>VLOOKUP($A70,Input_table[],AB$1)</f>
        <v/>
      </c>
      <c r="AC70" t="str">
        <f>IF(AD70="","",AD70&amp;". "&amp;VLOOKUP($A70,Input_table[],AC$1))</f>
        <v/>
      </c>
      <c r="AD70" t="str">
        <f>IF(VLOOKUP($A70,Input_table[],AD$1)=0,"",VLOOKUP($A70,Input_table[],AD$1))</f>
        <v/>
      </c>
      <c r="AE70" t="str">
        <f t="shared" si="11"/>
        <v/>
      </c>
      <c r="AF70" t="str">
        <f t="shared" si="8"/>
        <v/>
      </c>
      <c r="AG70" t="str">
        <f t="shared" si="9"/>
        <v/>
      </c>
      <c r="AH70" t="str">
        <f t="shared" si="10"/>
        <v/>
      </c>
    </row>
    <row r="71" spans="1:34" x14ac:dyDescent="0.45">
      <c r="A71">
        <v>69</v>
      </c>
      <c r="B71">
        <f>VLOOKUP($A71,Input_table[],B$1)</f>
        <v>0</v>
      </c>
      <c r="C71">
        <f>VLOOKUP($A71,Input_table[],C$1)</f>
        <v>0</v>
      </c>
      <c r="D71" t="str">
        <f>VLOOKUP($A71,Input_table[],D$1)</f>
        <v/>
      </c>
      <c r="E71" t="str">
        <f>VLOOKUP($A71,Input_table[],E$1)</f>
        <v/>
      </c>
      <c r="F71" t="str">
        <f>VLOOKUP($A71,Input_table[],F$1)</f>
        <v/>
      </c>
      <c r="G71" t="str">
        <f>VLOOKUP($A71,Input_table[],G$1)</f>
        <v/>
      </c>
      <c r="H71" t="str">
        <f>VLOOKUP($A71,Input_table[],H$1)</f>
        <v/>
      </c>
      <c r="I71" t="str">
        <f>VLOOKUP($A71,Input_table[],I$1)</f>
        <v/>
      </c>
      <c r="J71" t="str">
        <f>VLOOKUP($A71,Input_table[],J$1)</f>
        <v/>
      </c>
      <c r="K71" t="str">
        <f>VLOOKUP($A71,Input_table[],K$1)</f>
        <v/>
      </c>
      <c r="L71" t="str">
        <f>VLOOKUP($A71,Input_table[],L$1)</f>
        <v/>
      </c>
      <c r="M71" t="str">
        <f>VLOOKUP($A71,Input_table[],M$1)</f>
        <v/>
      </c>
      <c r="N71" t="str">
        <f>VLOOKUP($A71,Input_table[],N$1)</f>
        <v/>
      </c>
      <c r="O71" t="str">
        <f>VLOOKUP($A71,Input_table[],O$1)</f>
        <v/>
      </c>
      <c r="P71" t="str">
        <f>VLOOKUP($A71,Input_table[],P$1)</f>
        <v/>
      </c>
      <c r="Q71" t="str">
        <f>VLOOKUP($A71,Input_table[],Q$1)</f>
        <v/>
      </c>
      <c r="R71" t="str">
        <f>VLOOKUP($A71,Input_table[],R$1)</f>
        <v/>
      </c>
      <c r="S71" t="str">
        <f>VLOOKUP($A71,Input_table[],S$1)</f>
        <v/>
      </c>
      <c r="T71" t="str">
        <f>VLOOKUP($A71,Input_table[],T$1)</f>
        <v/>
      </c>
      <c r="U71" t="str">
        <f>VLOOKUP($A71,Input_table[],U$1)</f>
        <v/>
      </c>
      <c r="V71" t="str">
        <f>VLOOKUP($A71,Input_table[],V$1)</f>
        <v/>
      </c>
      <c r="W71" t="str">
        <f>VLOOKUP($A71,Input_table[],W$1)</f>
        <v/>
      </c>
      <c r="X71" t="str">
        <f>VLOOKUP($A71,Input_table[],X$1)</f>
        <v/>
      </c>
      <c r="Y71" t="str">
        <f>VLOOKUP($A71,Input_table[],Y$1)</f>
        <v/>
      </c>
      <c r="Z71" t="str">
        <f>VLOOKUP($A71,Input_table[],Z$1)</f>
        <v/>
      </c>
      <c r="AA71" t="str">
        <f>VLOOKUP($A71,Input_table[],AA$1)</f>
        <v/>
      </c>
      <c r="AB71" t="str">
        <f>VLOOKUP($A71,Input_table[],AB$1)</f>
        <v/>
      </c>
      <c r="AC71" t="str">
        <f>IF(AD71="","",AD71&amp;". "&amp;VLOOKUP($A71,Input_table[],AC$1))</f>
        <v/>
      </c>
      <c r="AD71" t="str">
        <f>IF(VLOOKUP($A71,Input_table[],AD$1)=0,"",VLOOKUP($A71,Input_table[],AD$1))</f>
        <v/>
      </c>
      <c r="AE71" t="str">
        <f t="shared" si="11"/>
        <v/>
      </c>
      <c r="AF71" t="str">
        <f t="shared" si="8"/>
        <v/>
      </c>
      <c r="AG71" t="str">
        <f t="shared" si="9"/>
        <v/>
      </c>
      <c r="AH71" t="str">
        <f t="shared" si="10"/>
        <v/>
      </c>
    </row>
    <row r="72" spans="1:34" x14ac:dyDescent="0.45">
      <c r="A72">
        <v>70</v>
      </c>
      <c r="B72">
        <f>VLOOKUP($A72,Input_table[],B$1)</f>
        <v>0</v>
      </c>
      <c r="C72">
        <f>VLOOKUP($A72,Input_table[],C$1)</f>
        <v>0</v>
      </c>
      <c r="D72" t="str">
        <f>VLOOKUP($A72,Input_table[],D$1)</f>
        <v/>
      </c>
      <c r="E72" t="str">
        <f>VLOOKUP($A72,Input_table[],E$1)</f>
        <v/>
      </c>
      <c r="F72" t="str">
        <f>VLOOKUP($A72,Input_table[],F$1)</f>
        <v/>
      </c>
      <c r="G72" t="str">
        <f>VLOOKUP($A72,Input_table[],G$1)</f>
        <v/>
      </c>
      <c r="H72" t="str">
        <f>VLOOKUP($A72,Input_table[],H$1)</f>
        <v/>
      </c>
      <c r="I72" t="str">
        <f>VLOOKUP($A72,Input_table[],I$1)</f>
        <v/>
      </c>
      <c r="J72" t="str">
        <f>VLOOKUP($A72,Input_table[],J$1)</f>
        <v/>
      </c>
      <c r="K72" t="str">
        <f>VLOOKUP($A72,Input_table[],K$1)</f>
        <v/>
      </c>
      <c r="L72" t="str">
        <f>VLOOKUP($A72,Input_table[],L$1)</f>
        <v/>
      </c>
      <c r="M72" t="str">
        <f>VLOOKUP($A72,Input_table[],M$1)</f>
        <v/>
      </c>
      <c r="N72" t="str">
        <f>VLOOKUP($A72,Input_table[],N$1)</f>
        <v/>
      </c>
      <c r="O72" t="str">
        <f>VLOOKUP($A72,Input_table[],O$1)</f>
        <v/>
      </c>
      <c r="P72" t="str">
        <f>VLOOKUP($A72,Input_table[],P$1)</f>
        <v/>
      </c>
      <c r="Q72" t="str">
        <f>VLOOKUP($A72,Input_table[],Q$1)</f>
        <v/>
      </c>
      <c r="R72" t="str">
        <f>VLOOKUP($A72,Input_table[],R$1)</f>
        <v/>
      </c>
      <c r="S72" t="str">
        <f>VLOOKUP($A72,Input_table[],S$1)</f>
        <v/>
      </c>
      <c r="T72" t="str">
        <f>VLOOKUP($A72,Input_table[],T$1)</f>
        <v/>
      </c>
      <c r="U72" t="str">
        <f>VLOOKUP($A72,Input_table[],U$1)</f>
        <v/>
      </c>
      <c r="V72" t="str">
        <f>VLOOKUP($A72,Input_table[],V$1)</f>
        <v/>
      </c>
      <c r="W72" t="str">
        <f>VLOOKUP($A72,Input_table[],W$1)</f>
        <v/>
      </c>
      <c r="X72" t="str">
        <f>VLOOKUP($A72,Input_table[],X$1)</f>
        <v/>
      </c>
      <c r="Y72" t="str">
        <f>VLOOKUP($A72,Input_table[],Y$1)</f>
        <v/>
      </c>
      <c r="Z72" t="str">
        <f>VLOOKUP($A72,Input_table[],Z$1)</f>
        <v/>
      </c>
      <c r="AA72" t="str">
        <f>VLOOKUP($A72,Input_table[],AA$1)</f>
        <v/>
      </c>
      <c r="AB72" t="str">
        <f>VLOOKUP($A72,Input_table[],AB$1)</f>
        <v/>
      </c>
      <c r="AC72" t="str">
        <f>IF(AD72="","",AD72&amp;". "&amp;VLOOKUP($A72,Input_table[],AC$1))</f>
        <v/>
      </c>
      <c r="AD72" t="str">
        <f>IF(VLOOKUP($A72,Input_table[],AD$1)=0,"",VLOOKUP($A72,Input_table[],AD$1))</f>
        <v/>
      </c>
      <c r="AE72" t="str">
        <f t="shared" si="11"/>
        <v/>
      </c>
      <c r="AF72" t="str">
        <f t="shared" si="8"/>
        <v/>
      </c>
      <c r="AG72" t="str">
        <f t="shared" si="9"/>
        <v/>
      </c>
      <c r="AH72" t="str">
        <f t="shared" si="10"/>
        <v/>
      </c>
    </row>
    <row r="73" spans="1:34" x14ac:dyDescent="0.45">
      <c r="A73">
        <v>71</v>
      </c>
      <c r="B73">
        <f>VLOOKUP($A73,Input_table[],B$1)</f>
        <v>0</v>
      </c>
      <c r="C73">
        <f>VLOOKUP($A73,Input_table[],C$1)</f>
        <v>0</v>
      </c>
      <c r="D73" t="str">
        <f>VLOOKUP($A73,Input_table[],D$1)</f>
        <v/>
      </c>
      <c r="E73" t="str">
        <f>VLOOKUP($A73,Input_table[],E$1)</f>
        <v/>
      </c>
      <c r="F73" t="str">
        <f>VLOOKUP($A73,Input_table[],F$1)</f>
        <v/>
      </c>
      <c r="G73" t="str">
        <f>VLOOKUP($A73,Input_table[],G$1)</f>
        <v/>
      </c>
      <c r="H73" t="str">
        <f>VLOOKUP($A73,Input_table[],H$1)</f>
        <v/>
      </c>
      <c r="I73" t="str">
        <f>VLOOKUP($A73,Input_table[],I$1)</f>
        <v/>
      </c>
      <c r="J73" t="str">
        <f>VLOOKUP($A73,Input_table[],J$1)</f>
        <v/>
      </c>
      <c r="K73" t="str">
        <f>VLOOKUP($A73,Input_table[],K$1)</f>
        <v/>
      </c>
      <c r="L73" t="str">
        <f>VLOOKUP($A73,Input_table[],L$1)</f>
        <v/>
      </c>
      <c r="M73" t="str">
        <f>VLOOKUP($A73,Input_table[],M$1)</f>
        <v/>
      </c>
      <c r="N73" t="str">
        <f>VLOOKUP($A73,Input_table[],N$1)</f>
        <v/>
      </c>
      <c r="O73" t="str">
        <f>VLOOKUP($A73,Input_table[],O$1)</f>
        <v/>
      </c>
      <c r="P73" t="str">
        <f>VLOOKUP($A73,Input_table[],P$1)</f>
        <v/>
      </c>
      <c r="Q73" t="str">
        <f>VLOOKUP($A73,Input_table[],Q$1)</f>
        <v/>
      </c>
      <c r="R73" t="str">
        <f>VLOOKUP($A73,Input_table[],R$1)</f>
        <v/>
      </c>
      <c r="S73" t="str">
        <f>VLOOKUP($A73,Input_table[],S$1)</f>
        <v/>
      </c>
      <c r="T73" t="str">
        <f>VLOOKUP($A73,Input_table[],T$1)</f>
        <v/>
      </c>
      <c r="U73" t="str">
        <f>VLOOKUP($A73,Input_table[],U$1)</f>
        <v/>
      </c>
      <c r="V73" t="str">
        <f>VLOOKUP($A73,Input_table[],V$1)</f>
        <v/>
      </c>
      <c r="W73" t="str">
        <f>VLOOKUP($A73,Input_table[],W$1)</f>
        <v/>
      </c>
      <c r="X73" t="str">
        <f>VLOOKUP($A73,Input_table[],X$1)</f>
        <v/>
      </c>
      <c r="Y73" t="str">
        <f>VLOOKUP($A73,Input_table[],Y$1)</f>
        <v/>
      </c>
      <c r="Z73" t="str">
        <f>VLOOKUP($A73,Input_table[],Z$1)</f>
        <v/>
      </c>
      <c r="AA73" t="str">
        <f>VLOOKUP($A73,Input_table[],AA$1)</f>
        <v/>
      </c>
      <c r="AB73" t="str">
        <f>VLOOKUP($A73,Input_table[],AB$1)</f>
        <v/>
      </c>
      <c r="AC73" t="str">
        <f>IF(AD73="","",AD73&amp;". "&amp;VLOOKUP($A73,Input_table[],AC$1))</f>
        <v/>
      </c>
      <c r="AD73" t="str">
        <f>IF(VLOOKUP($A73,Input_table[],AD$1)=0,"",VLOOKUP($A73,Input_table[],AD$1))</f>
        <v/>
      </c>
      <c r="AE73" t="str">
        <f t="shared" si="11"/>
        <v/>
      </c>
      <c r="AF73" t="str">
        <f t="shared" si="8"/>
        <v/>
      </c>
      <c r="AG73" t="str">
        <f t="shared" si="9"/>
        <v/>
      </c>
      <c r="AH73" t="str">
        <f t="shared" si="10"/>
        <v/>
      </c>
    </row>
    <row r="74" spans="1:34" x14ac:dyDescent="0.45">
      <c r="A74">
        <v>72</v>
      </c>
      <c r="B74">
        <f>VLOOKUP($A74,Input_table[],B$1)</f>
        <v>0</v>
      </c>
      <c r="C74">
        <f>VLOOKUP($A74,Input_table[],C$1)</f>
        <v>0</v>
      </c>
      <c r="D74" t="str">
        <f>VLOOKUP($A74,Input_table[],D$1)</f>
        <v/>
      </c>
      <c r="E74" t="str">
        <f>VLOOKUP($A74,Input_table[],E$1)</f>
        <v/>
      </c>
      <c r="F74" t="str">
        <f>VLOOKUP($A74,Input_table[],F$1)</f>
        <v/>
      </c>
      <c r="G74" t="str">
        <f>VLOOKUP($A74,Input_table[],G$1)</f>
        <v/>
      </c>
      <c r="H74" t="str">
        <f>VLOOKUP($A74,Input_table[],H$1)</f>
        <v/>
      </c>
      <c r="I74" t="str">
        <f>VLOOKUP($A74,Input_table[],I$1)</f>
        <v/>
      </c>
      <c r="J74" t="str">
        <f>VLOOKUP($A74,Input_table[],J$1)</f>
        <v/>
      </c>
      <c r="K74" t="str">
        <f>VLOOKUP($A74,Input_table[],K$1)</f>
        <v/>
      </c>
      <c r="L74" t="str">
        <f>VLOOKUP($A74,Input_table[],L$1)</f>
        <v/>
      </c>
      <c r="M74" t="str">
        <f>VLOOKUP($A74,Input_table[],M$1)</f>
        <v/>
      </c>
      <c r="N74" t="str">
        <f>VLOOKUP($A74,Input_table[],N$1)</f>
        <v/>
      </c>
      <c r="O74" t="str">
        <f>VLOOKUP($A74,Input_table[],O$1)</f>
        <v/>
      </c>
      <c r="P74" t="str">
        <f>VLOOKUP($A74,Input_table[],P$1)</f>
        <v/>
      </c>
      <c r="Q74" t="str">
        <f>VLOOKUP($A74,Input_table[],Q$1)</f>
        <v/>
      </c>
      <c r="R74" t="str">
        <f>VLOOKUP($A74,Input_table[],R$1)</f>
        <v/>
      </c>
      <c r="S74" t="str">
        <f>VLOOKUP($A74,Input_table[],S$1)</f>
        <v/>
      </c>
      <c r="T74" t="str">
        <f>VLOOKUP($A74,Input_table[],T$1)</f>
        <v/>
      </c>
      <c r="U74" t="str">
        <f>VLOOKUP($A74,Input_table[],U$1)</f>
        <v/>
      </c>
      <c r="V74" t="str">
        <f>VLOOKUP($A74,Input_table[],V$1)</f>
        <v/>
      </c>
      <c r="W74" t="str">
        <f>VLOOKUP($A74,Input_table[],W$1)</f>
        <v/>
      </c>
      <c r="X74" t="str">
        <f>VLOOKUP($A74,Input_table[],X$1)</f>
        <v/>
      </c>
      <c r="Y74" t="str">
        <f>VLOOKUP($A74,Input_table[],Y$1)</f>
        <v/>
      </c>
      <c r="Z74" t="str">
        <f>VLOOKUP($A74,Input_table[],Z$1)</f>
        <v/>
      </c>
      <c r="AA74" t="str">
        <f>VLOOKUP($A74,Input_table[],AA$1)</f>
        <v/>
      </c>
      <c r="AB74" t="str">
        <f>VLOOKUP($A74,Input_table[],AB$1)</f>
        <v/>
      </c>
      <c r="AC74" t="str">
        <f>IF(AD74="","",AD74&amp;". "&amp;VLOOKUP($A74,Input_table[],AC$1))</f>
        <v/>
      </c>
      <c r="AD74" t="str">
        <f>IF(VLOOKUP($A74,Input_table[],AD$1)=0,"",VLOOKUP($A74,Input_table[],AD$1))</f>
        <v/>
      </c>
      <c r="AE74" t="str">
        <f t="shared" si="11"/>
        <v/>
      </c>
      <c r="AF74" t="str">
        <f t="shared" si="8"/>
        <v/>
      </c>
      <c r="AG74" t="str">
        <f t="shared" si="9"/>
        <v/>
      </c>
      <c r="AH74" t="str">
        <f t="shared" si="10"/>
        <v/>
      </c>
    </row>
    <row r="75" spans="1:34" x14ac:dyDescent="0.45">
      <c r="A75">
        <v>73</v>
      </c>
      <c r="B75">
        <f>VLOOKUP($A75,Input_table[],B$1)</f>
        <v>0</v>
      </c>
      <c r="C75">
        <f>VLOOKUP($A75,Input_table[],C$1)</f>
        <v>0</v>
      </c>
      <c r="D75" t="str">
        <f>VLOOKUP($A75,Input_table[],D$1)</f>
        <v/>
      </c>
      <c r="E75" t="str">
        <f>VLOOKUP($A75,Input_table[],E$1)</f>
        <v/>
      </c>
      <c r="F75" t="str">
        <f>VLOOKUP($A75,Input_table[],F$1)</f>
        <v/>
      </c>
      <c r="G75" t="str">
        <f>VLOOKUP($A75,Input_table[],G$1)</f>
        <v/>
      </c>
      <c r="H75" t="str">
        <f>VLOOKUP($A75,Input_table[],H$1)</f>
        <v/>
      </c>
      <c r="I75" t="str">
        <f>VLOOKUP($A75,Input_table[],I$1)</f>
        <v/>
      </c>
      <c r="J75" t="str">
        <f>VLOOKUP($A75,Input_table[],J$1)</f>
        <v/>
      </c>
      <c r="K75" t="str">
        <f>VLOOKUP($A75,Input_table[],K$1)</f>
        <v/>
      </c>
      <c r="L75" t="str">
        <f>VLOOKUP($A75,Input_table[],L$1)</f>
        <v/>
      </c>
      <c r="M75" t="str">
        <f>VLOOKUP($A75,Input_table[],M$1)</f>
        <v/>
      </c>
      <c r="N75" t="str">
        <f>VLOOKUP($A75,Input_table[],N$1)</f>
        <v/>
      </c>
      <c r="O75" t="str">
        <f>VLOOKUP($A75,Input_table[],O$1)</f>
        <v/>
      </c>
      <c r="P75" t="str">
        <f>VLOOKUP($A75,Input_table[],P$1)</f>
        <v/>
      </c>
      <c r="Q75" t="str">
        <f>VLOOKUP($A75,Input_table[],Q$1)</f>
        <v/>
      </c>
      <c r="R75" t="str">
        <f>VLOOKUP($A75,Input_table[],R$1)</f>
        <v/>
      </c>
      <c r="S75" t="str">
        <f>VLOOKUP($A75,Input_table[],S$1)</f>
        <v/>
      </c>
      <c r="T75" t="str">
        <f>VLOOKUP($A75,Input_table[],T$1)</f>
        <v/>
      </c>
      <c r="U75" t="str">
        <f>VLOOKUP($A75,Input_table[],U$1)</f>
        <v/>
      </c>
      <c r="V75" t="str">
        <f>VLOOKUP($A75,Input_table[],V$1)</f>
        <v/>
      </c>
      <c r="W75" t="str">
        <f>VLOOKUP($A75,Input_table[],W$1)</f>
        <v/>
      </c>
      <c r="X75" t="str">
        <f>VLOOKUP($A75,Input_table[],X$1)</f>
        <v/>
      </c>
      <c r="Y75" t="str">
        <f>VLOOKUP($A75,Input_table[],Y$1)</f>
        <v/>
      </c>
      <c r="Z75" t="str">
        <f>VLOOKUP($A75,Input_table[],Z$1)</f>
        <v/>
      </c>
      <c r="AA75" t="str">
        <f>VLOOKUP($A75,Input_table[],AA$1)</f>
        <v/>
      </c>
      <c r="AB75" t="str">
        <f>VLOOKUP($A75,Input_table[],AB$1)</f>
        <v/>
      </c>
      <c r="AC75" t="str">
        <f>IF(AD75="","",AD75&amp;". "&amp;VLOOKUP($A75,Input_table[],AC$1))</f>
        <v/>
      </c>
      <c r="AD75" t="str">
        <f>IF(VLOOKUP($A75,Input_table[],AD$1)=0,"",VLOOKUP($A75,Input_table[],AD$1))</f>
        <v/>
      </c>
      <c r="AE75" t="str">
        <f t="shared" si="11"/>
        <v/>
      </c>
      <c r="AF75" t="str">
        <f t="shared" si="8"/>
        <v/>
      </c>
      <c r="AG75" t="str">
        <f t="shared" si="9"/>
        <v/>
      </c>
      <c r="AH75" t="str">
        <f t="shared" si="10"/>
        <v/>
      </c>
    </row>
    <row r="76" spans="1:34" x14ac:dyDescent="0.45">
      <c r="A76">
        <v>74</v>
      </c>
      <c r="B76">
        <f>VLOOKUP($A76,Input_table[],B$1)</f>
        <v>0</v>
      </c>
      <c r="C76">
        <f>VLOOKUP($A76,Input_table[],C$1)</f>
        <v>0</v>
      </c>
      <c r="D76" t="str">
        <f>VLOOKUP($A76,Input_table[],D$1)</f>
        <v/>
      </c>
      <c r="E76" t="str">
        <f>VLOOKUP($A76,Input_table[],E$1)</f>
        <v/>
      </c>
      <c r="F76" t="str">
        <f>VLOOKUP($A76,Input_table[],F$1)</f>
        <v/>
      </c>
      <c r="G76" t="str">
        <f>VLOOKUP($A76,Input_table[],G$1)</f>
        <v/>
      </c>
      <c r="H76" t="str">
        <f>VLOOKUP($A76,Input_table[],H$1)</f>
        <v/>
      </c>
      <c r="I76" t="str">
        <f>VLOOKUP($A76,Input_table[],I$1)</f>
        <v/>
      </c>
      <c r="J76" t="str">
        <f>VLOOKUP($A76,Input_table[],J$1)</f>
        <v/>
      </c>
      <c r="K76" t="str">
        <f>VLOOKUP($A76,Input_table[],K$1)</f>
        <v/>
      </c>
      <c r="L76" t="str">
        <f>VLOOKUP($A76,Input_table[],L$1)</f>
        <v/>
      </c>
      <c r="M76" t="str">
        <f>VLOOKUP($A76,Input_table[],M$1)</f>
        <v/>
      </c>
      <c r="N76" t="str">
        <f>VLOOKUP($A76,Input_table[],N$1)</f>
        <v/>
      </c>
      <c r="O76" t="str">
        <f>VLOOKUP($A76,Input_table[],O$1)</f>
        <v/>
      </c>
      <c r="P76" t="str">
        <f>VLOOKUP($A76,Input_table[],P$1)</f>
        <v/>
      </c>
      <c r="Q76" t="str">
        <f>VLOOKUP($A76,Input_table[],Q$1)</f>
        <v/>
      </c>
      <c r="R76" t="str">
        <f>VLOOKUP($A76,Input_table[],R$1)</f>
        <v/>
      </c>
      <c r="S76" t="str">
        <f>VLOOKUP($A76,Input_table[],S$1)</f>
        <v/>
      </c>
      <c r="T76" t="str">
        <f>VLOOKUP($A76,Input_table[],T$1)</f>
        <v/>
      </c>
      <c r="U76" t="str">
        <f>VLOOKUP($A76,Input_table[],U$1)</f>
        <v/>
      </c>
      <c r="V76" t="str">
        <f>VLOOKUP($A76,Input_table[],V$1)</f>
        <v/>
      </c>
      <c r="W76" t="str">
        <f>VLOOKUP($A76,Input_table[],W$1)</f>
        <v/>
      </c>
      <c r="X76" t="str">
        <f>VLOOKUP($A76,Input_table[],X$1)</f>
        <v/>
      </c>
      <c r="Y76" t="str">
        <f>VLOOKUP($A76,Input_table[],Y$1)</f>
        <v/>
      </c>
      <c r="Z76" t="str">
        <f>VLOOKUP($A76,Input_table[],Z$1)</f>
        <v/>
      </c>
      <c r="AA76" t="str">
        <f>VLOOKUP($A76,Input_table[],AA$1)</f>
        <v/>
      </c>
      <c r="AB76" t="str">
        <f>VLOOKUP($A76,Input_table[],AB$1)</f>
        <v/>
      </c>
      <c r="AC76" t="str">
        <f>IF(AD76="","",AD76&amp;". "&amp;VLOOKUP($A76,Input_table[],AC$1))</f>
        <v/>
      </c>
      <c r="AD76" t="str">
        <f>IF(VLOOKUP($A76,Input_table[],AD$1)=0,"",VLOOKUP($A76,Input_table[],AD$1))</f>
        <v/>
      </c>
      <c r="AE76" t="str">
        <f t="shared" si="11"/>
        <v/>
      </c>
      <c r="AF76" t="str">
        <f t="shared" si="8"/>
        <v/>
      </c>
      <c r="AG76" t="str">
        <f t="shared" si="9"/>
        <v/>
      </c>
      <c r="AH76" t="str">
        <f t="shared" si="10"/>
        <v/>
      </c>
    </row>
    <row r="77" spans="1:34" x14ac:dyDescent="0.45">
      <c r="A77">
        <v>75</v>
      </c>
      <c r="B77">
        <f>VLOOKUP($A77,Input_table[],B$1)</f>
        <v>0</v>
      </c>
      <c r="C77">
        <f>VLOOKUP($A77,Input_table[],C$1)</f>
        <v>0</v>
      </c>
      <c r="D77" t="str">
        <f>VLOOKUP($A77,Input_table[],D$1)</f>
        <v/>
      </c>
      <c r="E77" t="str">
        <f>VLOOKUP($A77,Input_table[],E$1)</f>
        <v/>
      </c>
      <c r="F77" t="str">
        <f>VLOOKUP($A77,Input_table[],F$1)</f>
        <v/>
      </c>
      <c r="G77" t="str">
        <f>VLOOKUP($A77,Input_table[],G$1)</f>
        <v/>
      </c>
      <c r="H77" t="str">
        <f>VLOOKUP($A77,Input_table[],H$1)</f>
        <v/>
      </c>
      <c r="I77" t="str">
        <f>VLOOKUP($A77,Input_table[],I$1)</f>
        <v/>
      </c>
      <c r="J77" t="str">
        <f>VLOOKUP($A77,Input_table[],J$1)</f>
        <v/>
      </c>
      <c r="K77" t="str">
        <f>VLOOKUP($A77,Input_table[],K$1)</f>
        <v/>
      </c>
      <c r="L77" t="str">
        <f>VLOOKUP($A77,Input_table[],L$1)</f>
        <v/>
      </c>
      <c r="M77" t="str">
        <f>VLOOKUP($A77,Input_table[],M$1)</f>
        <v/>
      </c>
      <c r="N77" t="str">
        <f>VLOOKUP($A77,Input_table[],N$1)</f>
        <v/>
      </c>
      <c r="O77" t="str">
        <f>VLOOKUP($A77,Input_table[],O$1)</f>
        <v/>
      </c>
      <c r="P77" t="str">
        <f>VLOOKUP($A77,Input_table[],P$1)</f>
        <v/>
      </c>
      <c r="Q77" t="str">
        <f>VLOOKUP($A77,Input_table[],Q$1)</f>
        <v/>
      </c>
      <c r="R77" t="str">
        <f>VLOOKUP($A77,Input_table[],R$1)</f>
        <v/>
      </c>
      <c r="S77" t="str">
        <f>VLOOKUP($A77,Input_table[],S$1)</f>
        <v/>
      </c>
      <c r="T77" t="str">
        <f>VLOOKUP($A77,Input_table[],T$1)</f>
        <v/>
      </c>
      <c r="U77" t="str">
        <f>VLOOKUP($A77,Input_table[],U$1)</f>
        <v/>
      </c>
      <c r="V77" t="str">
        <f>VLOOKUP($A77,Input_table[],V$1)</f>
        <v/>
      </c>
      <c r="W77" t="str">
        <f>VLOOKUP($A77,Input_table[],W$1)</f>
        <v/>
      </c>
      <c r="X77" t="str">
        <f>VLOOKUP($A77,Input_table[],X$1)</f>
        <v/>
      </c>
      <c r="Y77" t="str">
        <f>VLOOKUP($A77,Input_table[],Y$1)</f>
        <v/>
      </c>
      <c r="Z77" t="str">
        <f>VLOOKUP($A77,Input_table[],Z$1)</f>
        <v/>
      </c>
      <c r="AA77" t="str">
        <f>VLOOKUP($A77,Input_table[],AA$1)</f>
        <v/>
      </c>
      <c r="AB77" t="str">
        <f>VLOOKUP($A77,Input_table[],AB$1)</f>
        <v/>
      </c>
      <c r="AC77" t="str">
        <f>IF(AD77="","",AD77&amp;". "&amp;VLOOKUP($A77,Input_table[],AC$1))</f>
        <v/>
      </c>
      <c r="AD77" t="str">
        <f>IF(VLOOKUP($A77,Input_table[],AD$1)=0,"",VLOOKUP($A77,Input_table[],AD$1))</f>
        <v/>
      </c>
      <c r="AE77" t="str">
        <f t="shared" si="11"/>
        <v/>
      </c>
      <c r="AF77" t="str">
        <f t="shared" si="8"/>
        <v/>
      </c>
      <c r="AG77" t="str">
        <f t="shared" si="9"/>
        <v/>
      </c>
      <c r="AH77" t="str">
        <f t="shared" si="10"/>
        <v/>
      </c>
    </row>
    <row r="78" spans="1:34" x14ac:dyDescent="0.45">
      <c r="A78">
        <v>76</v>
      </c>
      <c r="B78">
        <f>VLOOKUP($A78,Input_table[],B$1)</f>
        <v>0</v>
      </c>
      <c r="C78">
        <f>VLOOKUP($A78,Input_table[],C$1)</f>
        <v>0</v>
      </c>
      <c r="D78" t="str">
        <f>VLOOKUP($A78,Input_table[],D$1)</f>
        <v/>
      </c>
      <c r="E78" t="str">
        <f>VLOOKUP($A78,Input_table[],E$1)</f>
        <v/>
      </c>
      <c r="F78" t="str">
        <f>VLOOKUP($A78,Input_table[],F$1)</f>
        <v/>
      </c>
      <c r="G78" t="str">
        <f>VLOOKUP($A78,Input_table[],G$1)</f>
        <v/>
      </c>
      <c r="H78" t="str">
        <f>VLOOKUP($A78,Input_table[],H$1)</f>
        <v/>
      </c>
      <c r="I78" t="str">
        <f>VLOOKUP($A78,Input_table[],I$1)</f>
        <v/>
      </c>
      <c r="J78" t="str">
        <f>VLOOKUP($A78,Input_table[],J$1)</f>
        <v/>
      </c>
      <c r="K78" t="str">
        <f>VLOOKUP($A78,Input_table[],K$1)</f>
        <v/>
      </c>
      <c r="L78" t="str">
        <f>VLOOKUP($A78,Input_table[],L$1)</f>
        <v/>
      </c>
      <c r="M78" t="str">
        <f>VLOOKUP($A78,Input_table[],M$1)</f>
        <v/>
      </c>
      <c r="N78" t="str">
        <f>VLOOKUP($A78,Input_table[],N$1)</f>
        <v/>
      </c>
      <c r="O78" t="str">
        <f>VLOOKUP($A78,Input_table[],O$1)</f>
        <v/>
      </c>
      <c r="P78" t="str">
        <f>VLOOKUP($A78,Input_table[],P$1)</f>
        <v/>
      </c>
      <c r="Q78" t="str">
        <f>VLOOKUP($A78,Input_table[],Q$1)</f>
        <v/>
      </c>
      <c r="R78" t="str">
        <f>VLOOKUP($A78,Input_table[],R$1)</f>
        <v/>
      </c>
      <c r="S78" t="str">
        <f>VLOOKUP($A78,Input_table[],S$1)</f>
        <v/>
      </c>
      <c r="T78" t="str">
        <f>VLOOKUP($A78,Input_table[],T$1)</f>
        <v/>
      </c>
      <c r="U78" t="str">
        <f>VLOOKUP($A78,Input_table[],U$1)</f>
        <v/>
      </c>
      <c r="V78" t="str">
        <f>VLOOKUP($A78,Input_table[],V$1)</f>
        <v/>
      </c>
      <c r="W78" t="str">
        <f>VLOOKUP($A78,Input_table[],W$1)</f>
        <v/>
      </c>
      <c r="X78" t="str">
        <f>VLOOKUP($A78,Input_table[],X$1)</f>
        <v/>
      </c>
      <c r="Y78" t="str">
        <f>VLOOKUP($A78,Input_table[],Y$1)</f>
        <v/>
      </c>
      <c r="Z78" t="str">
        <f>VLOOKUP($A78,Input_table[],Z$1)</f>
        <v/>
      </c>
      <c r="AA78" t="str">
        <f>VLOOKUP($A78,Input_table[],AA$1)</f>
        <v/>
      </c>
      <c r="AB78" t="str">
        <f>VLOOKUP($A78,Input_table[],AB$1)</f>
        <v/>
      </c>
      <c r="AC78" t="str">
        <f>IF(AD78="","",AD78&amp;". "&amp;VLOOKUP($A78,Input_table[],AC$1))</f>
        <v/>
      </c>
      <c r="AD78" t="str">
        <f>IF(VLOOKUP($A78,Input_table[],AD$1)=0,"",VLOOKUP($A78,Input_table[],AD$1))</f>
        <v/>
      </c>
      <c r="AE78" t="str">
        <f t="shared" si="11"/>
        <v/>
      </c>
      <c r="AF78" t="str">
        <f t="shared" si="8"/>
        <v/>
      </c>
      <c r="AG78" t="str">
        <f t="shared" si="9"/>
        <v/>
      </c>
      <c r="AH78" t="str">
        <f t="shared" si="10"/>
        <v/>
      </c>
    </row>
    <row r="79" spans="1:34" x14ac:dyDescent="0.45">
      <c r="A79">
        <v>77</v>
      </c>
      <c r="B79">
        <f>VLOOKUP($A79,Input_table[],B$1)</f>
        <v>0</v>
      </c>
      <c r="C79">
        <f>VLOOKUP($A79,Input_table[],C$1)</f>
        <v>0</v>
      </c>
      <c r="D79" t="str">
        <f>VLOOKUP($A79,Input_table[],D$1)</f>
        <v/>
      </c>
      <c r="E79" t="str">
        <f>VLOOKUP($A79,Input_table[],E$1)</f>
        <v/>
      </c>
      <c r="F79" t="str">
        <f>VLOOKUP($A79,Input_table[],F$1)</f>
        <v/>
      </c>
      <c r="G79" t="str">
        <f>VLOOKUP($A79,Input_table[],G$1)</f>
        <v/>
      </c>
      <c r="H79" t="str">
        <f>VLOOKUP($A79,Input_table[],H$1)</f>
        <v/>
      </c>
      <c r="I79" t="str">
        <f>VLOOKUP($A79,Input_table[],I$1)</f>
        <v/>
      </c>
      <c r="J79" t="str">
        <f>VLOOKUP($A79,Input_table[],J$1)</f>
        <v/>
      </c>
      <c r="K79" t="str">
        <f>VLOOKUP($A79,Input_table[],K$1)</f>
        <v/>
      </c>
      <c r="L79" t="str">
        <f>VLOOKUP($A79,Input_table[],L$1)</f>
        <v/>
      </c>
      <c r="M79" t="str">
        <f>VLOOKUP($A79,Input_table[],M$1)</f>
        <v/>
      </c>
      <c r="N79" t="str">
        <f>VLOOKUP($A79,Input_table[],N$1)</f>
        <v/>
      </c>
      <c r="O79" t="str">
        <f>VLOOKUP($A79,Input_table[],O$1)</f>
        <v/>
      </c>
      <c r="P79" t="str">
        <f>VLOOKUP($A79,Input_table[],P$1)</f>
        <v/>
      </c>
      <c r="Q79" t="str">
        <f>VLOOKUP($A79,Input_table[],Q$1)</f>
        <v/>
      </c>
      <c r="R79" t="str">
        <f>VLOOKUP($A79,Input_table[],R$1)</f>
        <v/>
      </c>
      <c r="S79" t="str">
        <f>VLOOKUP($A79,Input_table[],S$1)</f>
        <v/>
      </c>
      <c r="T79" t="str">
        <f>VLOOKUP($A79,Input_table[],T$1)</f>
        <v/>
      </c>
      <c r="U79" t="str">
        <f>VLOOKUP($A79,Input_table[],U$1)</f>
        <v/>
      </c>
      <c r="V79" t="str">
        <f>VLOOKUP($A79,Input_table[],V$1)</f>
        <v/>
      </c>
      <c r="W79" t="str">
        <f>VLOOKUP($A79,Input_table[],W$1)</f>
        <v/>
      </c>
      <c r="X79" t="str">
        <f>VLOOKUP($A79,Input_table[],X$1)</f>
        <v/>
      </c>
      <c r="Y79" t="str">
        <f>VLOOKUP($A79,Input_table[],Y$1)</f>
        <v/>
      </c>
      <c r="Z79" t="str">
        <f>VLOOKUP($A79,Input_table[],Z$1)</f>
        <v/>
      </c>
      <c r="AA79" t="str">
        <f>VLOOKUP($A79,Input_table[],AA$1)</f>
        <v/>
      </c>
      <c r="AB79" t="str">
        <f>VLOOKUP($A79,Input_table[],AB$1)</f>
        <v/>
      </c>
      <c r="AC79" t="str">
        <f>IF(AD79="","",AD79&amp;". "&amp;VLOOKUP($A79,Input_table[],AC$1))</f>
        <v/>
      </c>
      <c r="AD79" t="str">
        <f>IF(VLOOKUP($A79,Input_table[],AD$1)=0,"",VLOOKUP($A79,Input_table[],AD$1))</f>
        <v/>
      </c>
      <c r="AE79" t="str">
        <f t="shared" si="11"/>
        <v/>
      </c>
      <c r="AF79" t="str">
        <f t="shared" si="8"/>
        <v/>
      </c>
      <c r="AG79" t="str">
        <f t="shared" si="9"/>
        <v/>
      </c>
      <c r="AH79" t="str">
        <f t="shared" si="10"/>
        <v/>
      </c>
    </row>
    <row r="80" spans="1:34" x14ac:dyDescent="0.45">
      <c r="A80">
        <v>78</v>
      </c>
      <c r="B80">
        <f>VLOOKUP($A80,Input_table[],B$1)</f>
        <v>0</v>
      </c>
      <c r="C80">
        <f>VLOOKUP($A80,Input_table[],C$1)</f>
        <v>0</v>
      </c>
      <c r="D80" t="str">
        <f>VLOOKUP($A80,Input_table[],D$1)</f>
        <v/>
      </c>
      <c r="E80" t="str">
        <f>VLOOKUP($A80,Input_table[],E$1)</f>
        <v/>
      </c>
      <c r="F80" t="str">
        <f>VLOOKUP($A80,Input_table[],F$1)</f>
        <v/>
      </c>
      <c r="G80" t="str">
        <f>VLOOKUP($A80,Input_table[],G$1)</f>
        <v/>
      </c>
      <c r="H80" t="str">
        <f>VLOOKUP($A80,Input_table[],H$1)</f>
        <v/>
      </c>
      <c r="I80" t="str">
        <f>VLOOKUP($A80,Input_table[],I$1)</f>
        <v/>
      </c>
      <c r="J80" t="str">
        <f>VLOOKUP($A80,Input_table[],J$1)</f>
        <v/>
      </c>
      <c r="K80" t="str">
        <f>VLOOKUP($A80,Input_table[],K$1)</f>
        <v/>
      </c>
      <c r="L80" t="str">
        <f>VLOOKUP($A80,Input_table[],L$1)</f>
        <v/>
      </c>
      <c r="M80" t="str">
        <f>VLOOKUP($A80,Input_table[],M$1)</f>
        <v/>
      </c>
      <c r="N80" t="str">
        <f>VLOOKUP($A80,Input_table[],N$1)</f>
        <v/>
      </c>
      <c r="O80" t="str">
        <f>VLOOKUP($A80,Input_table[],O$1)</f>
        <v/>
      </c>
      <c r="P80" t="str">
        <f>VLOOKUP($A80,Input_table[],P$1)</f>
        <v/>
      </c>
      <c r="Q80" t="str">
        <f>VLOOKUP($A80,Input_table[],Q$1)</f>
        <v/>
      </c>
      <c r="R80" t="str">
        <f>VLOOKUP($A80,Input_table[],R$1)</f>
        <v/>
      </c>
      <c r="S80" t="str">
        <f>VLOOKUP($A80,Input_table[],S$1)</f>
        <v/>
      </c>
      <c r="T80" t="str">
        <f>VLOOKUP($A80,Input_table[],T$1)</f>
        <v/>
      </c>
      <c r="U80" t="str">
        <f>VLOOKUP($A80,Input_table[],U$1)</f>
        <v/>
      </c>
      <c r="V80" t="str">
        <f>VLOOKUP($A80,Input_table[],V$1)</f>
        <v/>
      </c>
      <c r="W80" t="str">
        <f>VLOOKUP($A80,Input_table[],W$1)</f>
        <v/>
      </c>
      <c r="X80" t="str">
        <f>VLOOKUP($A80,Input_table[],X$1)</f>
        <v/>
      </c>
      <c r="Y80" t="str">
        <f>VLOOKUP($A80,Input_table[],Y$1)</f>
        <v/>
      </c>
      <c r="Z80" t="str">
        <f>VLOOKUP($A80,Input_table[],Z$1)</f>
        <v/>
      </c>
      <c r="AA80" t="str">
        <f>VLOOKUP($A80,Input_table[],AA$1)</f>
        <v/>
      </c>
      <c r="AB80" t="str">
        <f>VLOOKUP($A80,Input_table[],AB$1)</f>
        <v/>
      </c>
      <c r="AC80" t="str">
        <f>IF(AD80="","",AD80&amp;". "&amp;VLOOKUP($A80,Input_table[],AC$1))</f>
        <v/>
      </c>
      <c r="AD80" t="str">
        <f>IF(VLOOKUP($A80,Input_table[],AD$1)=0,"",VLOOKUP($A80,Input_table[],AD$1))</f>
        <v/>
      </c>
      <c r="AE80" t="str">
        <f t="shared" si="11"/>
        <v/>
      </c>
      <c r="AF80" t="str">
        <f t="shared" si="8"/>
        <v/>
      </c>
      <c r="AG80" t="str">
        <f t="shared" si="9"/>
        <v/>
      </c>
      <c r="AH80" t="str">
        <f t="shared" si="10"/>
        <v/>
      </c>
    </row>
    <row r="81" spans="1:34" x14ac:dyDescent="0.45">
      <c r="A81">
        <v>79</v>
      </c>
      <c r="B81">
        <f>VLOOKUP($A81,Input_table[],B$1)</f>
        <v>0</v>
      </c>
      <c r="C81">
        <f>VLOOKUP($A81,Input_table[],C$1)</f>
        <v>0</v>
      </c>
      <c r="D81" t="str">
        <f>VLOOKUP($A81,Input_table[],D$1)</f>
        <v/>
      </c>
      <c r="E81" t="str">
        <f>VLOOKUP($A81,Input_table[],E$1)</f>
        <v/>
      </c>
      <c r="F81" t="str">
        <f>VLOOKUP($A81,Input_table[],F$1)</f>
        <v/>
      </c>
      <c r="G81" t="str">
        <f>VLOOKUP($A81,Input_table[],G$1)</f>
        <v/>
      </c>
      <c r="H81" t="str">
        <f>VLOOKUP($A81,Input_table[],H$1)</f>
        <v/>
      </c>
      <c r="I81" t="str">
        <f>VLOOKUP($A81,Input_table[],I$1)</f>
        <v/>
      </c>
      <c r="J81" t="str">
        <f>VLOOKUP($A81,Input_table[],J$1)</f>
        <v/>
      </c>
      <c r="K81" t="str">
        <f>VLOOKUP($A81,Input_table[],K$1)</f>
        <v/>
      </c>
      <c r="L81" t="str">
        <f>VLOOKUP($A81,Input_table[],L$1)</f>
        <v/>
      </c>
      <c r="M81" t="str">
        <f>VLOOKUP($A81,Input_table[],M$1)</f>
        <v/>
      </c>
      <c r="N81" t="str">
        <f>VLOOKUP($A81,Input_table[],N$1)</f>
        <v/>
      </c>
      <c r="O81" t="str">
        <f>VLOOKUP($A81,Input_table[],O$1)</f>
        <v/>
      </c>
      <c r="P81" t="str">
        <f>VLOOKUP($A81,Input_table[],P$1)</f>
        <v/>
      </c>
      <c r="Q81" t="str">
        <f>VLOOKUP($A81,Input_table[],Q$1)</f>
        <v/>
      </c>
      <c r="R81" t="str">
        <f>VLOOKUP($A81,Input_table[],R$1)</f>
        <v/>
      </c>
      <c r="S81" t="str">
        <f>VLOOKUP($A81,Input_table[],S$1)</f>
        <v/>
      </c>
      <c r="T81" t="str">
        <f>VLOOKUP($A81,Input_table[],T$1)</f>
        <v/>
      </c>
      <c r="U81" t="str">
        <f>VLOOKUP($A81,Input_table[],U$1)</f>
        <v/>
      </c>
      <c r="V81" t="str">
        <f>VLOOKUP($A81,Input_table[],V$1)</f>
        <v/>
      </c>
      <c r="W81" t="str">
        <f>VLOOKUP($A81,Input_table[],W$1)</f>
        <v/>
      </c>
      <c r="X81" t="str">
        <f>VLOOKUP($A81,Input_table[],X$1)</f>
        <v/>
      </c>
      <c r="Y81" t="str">
        <f>VLOOKUP($A81,Input_table[],Y$1)</f>
        <v/>
      </c>
      <c r="Z81" t="str">
        <f>VLOOKUP($A81,Input_table[],Z$1)</f>
        <v/>
      </c>
      <c r="AA81" t="str">
        <f>VLOOKUP($A81,Input_table[],AA$1)</f>
        <v/>
      </c>
      <c r="AB81" t="str">
        <f>VLOOKUP($A81,Input_table[],AB$1)</f>
        <v/>
      </c>
      <c r="AC81" t="str">
        <f>IF(AD81="","",AD81&amp;". "&amp;VLOOKUP($A81,Input_table[],AC$1))</f>
        <v/>
      </c>
      <c r="AD81" t="str">
        <f>IF(VLOOKUP($A81,Input_table[],AD$1)=0,"",VLOOKUP($A81,Input_table[],AD$1))</f>
        <v/>
      </c>
      <c r="AE81" t="str">
        <f t="shared" si="11"/>
        <v/>
      </c>
      <c r="AF81" t="str">
        <f t="shared" si="8"/>
        <v/>
      </c>
      <c r="AG81" t="str">
        <f t="shared" si="9"/>
        <v/>
      </c>
      <c r="AH81" t="str">
        <f t="shared" si="10"/>
        <v/>
      </c>
    </row>
    <row r="82" spans="1:34" x14ac:dyDescent="0.45">
      <c r="A82">
        <v>80</v>
      </c>
      <c r="B82">
        <f>VLOOKUP($A82,Input_table[],B$1)</f>
        <v>0</v>
      </c>
      <c r="C82">
        <f>VLOOKUP($A82,Input_table[],C$1)</f>
        <v>0</v>
      </c>
      <c r="D82" t="str">
        <f>VLOOKUP($A82,Input_table[],D$1)</f>
        <v/>
      </c>
      <c r="E82" t="str">
        <f>VLOOKUP($A82,Input_table[],E$1)</f>
        <v/>
      </c>
      <c r="F82" t="str">
        <f>VLOOKUP($A82,Input_table[],F$1)</f>
        <v/>
      </c>
      <c r="G82" t="str">
        <f>VLOOKUP($A82,Input_table[],G$1)</f>
        <v/>
      </c>
      <c r="H82" t="str">
        <f>VLOOKUP($A82,Input_table[],H$1)</f>
        <v/>
      </c>
      <c r="I82" t="str">
        <f>VLOOKUP($A82,Input_table[],I$1)</f>
        <v/>
      </c>
      <c r="J82" t="str">
        <f>VLOOKUP($A82,Input_table[],J$1)</f>
        <v/>
      </c>
      <c r="K82" t="str">
        <f>VLOOKUP($A82,Input_table[],K$1)</f>
        <v/>
      </c>
      <c r="L82" t="str">
        <f>VLOOKUP($A82,Input_table[],L$1)</f>
        <v/>
      </c>
      <c r="M82" t="str">
        <f>VLOOKUP($A82,Input_table[],M$1)</f>
        <v/>
      </c>
      <c r="N82" t="str">
        <f>VLOOKUP($A82,Input_table[],N$1)</f>
        <v/>
      </c>
      <c r="O82" t="str">
        <f>VLOOKUP($A82,Input_table[],O$1)</f>
        <v/>
      </c>
      <c r="P82" t="str">
        <f>VLOOKUP($A82,Input_table[],P$1)</f>
        <v/>
      </c>
      <c r="Q82" t="str">
        <f>VLOOKUP($A82,Input_table[],Q$1)</f>
        <v/>
      </c>
      <c r="R82" t="str">
        <f>VLOOKUP($A82,Input_table[],R$1)</f>
        <v/>
      </c>
      <c r="S82" t="str">
        <f>VLOOKUP($A82,Input_table[],S$1)</f>
        <v/>
      </c>
      <c r="T82" t="str">
        <f>VLOOKUP($A82,Input_table[],T$1)</f>
        <v/>
      </c>
      <c r="U82" t="str">
        <f>VLOOKUP($A82,Input_table[],U$1)</f>
        <v/>
      </c>
      <c r="V82" t="str">
        <f>VLOOKUP($A82,Input_table[],V$1)</f>
        <v/>
      </c>
      <c r="W82" t="str">
        <f>VLOOKUP($A82,Input_table[],W$1)</f>
        <v/>
      </c>
      <c r="X82" t="str">
        <f>VLOOKUP($A82,Input_table[],X$1)</f>
        <v/>
      </c>
      <c r="Y82" t="str">
        <f>VLOOKUP($A82,Input_table[],Y$1)</f>
        <v/>
      </c>
      <c r="Z82" t="str">
        <f>VLOOKUP($A82,Input_table[],Z$1)</f>
        <v/>
      </c>
      <c r="AA82" t="str">
        <f>VLOOKUP($A82,Input_table[],AA$1)</f>
        <v/>
      </c>
      <c r="AB82" t="str">
        <f>VLOOKUP($A82,Input_table[],AB$1)</f>
        <v/>
      </c>
      <c r="AC82" t="str">
        <f>IF(AD82="","",AD82&amp;". "&amp;VLOOKUP($A82,Input_table[],AC$1))</f>
        <v/>
      </c>
      <c r="AD82" t="str">
        <f>IF(VLOOKUP($A82,Input_table[],AD$1)=0,"",VLOOKUP($A82,Input_table[],AD$1))</f>
        <v/>
      </c>
      <c r="AE82" t="str">
        <f t="shared" si="11"/>
        <v/>
      </c>
      <c r="AF82" t="str">
        <f t="shared" si="8"/>
        <v/>
      </c>
      <c r="AG82" t="str">
        <f t="shared" si="9"/>
        <v/>
      </c>
      <c r="AH82" t="str">
        <f t="shared" si="10"/>
        <v/>
      </c>
    </row>
    <row r="83" spans="1:34" x14ac:dyDescent="0.45">
      <c r="A83">
        <v>81</v>
      </c>
      <c r="B83">
        <f>VLOOKUP($A83,Input_table[],B$1)</f>
        <v>0</v>
      </c>
      <c r="C83">
        <f>VLOOKUP($A83,Input_table[],C$1)</f>
        <v>0</v>
      </c>
      <c r="D83" t="str">
        <f>VLOOKUP($A83,Input_table[],D$1)</f>
        <v/>
      </c>
      <c r="E83" t="str">
        <f>VLOOKUP($A83,Input_table[],E$1)</f>
        <v/>
      </c>
      <c r="F83" t="str">
        <f>VLOOKUP($A83,Input_table[],F$1)</f>
        <v/>
      </c>
      <c r="G83" t="str">
        <f>VLOOKUP($A83,Input_table[],G$1)</f>
        <v/>
      </c>
      <c r="H83" t="str">
        <f>VLOOKUP($A83,Input_table[],H$1)</f>
        <v/>
      </c>
      <c r="I83" t="str">
        <f>VLOOKUP($A83,Input_table[],I$1)</f>
        <v/>
      </c>
      <c r="J83" t="str">
        <f>VLOOKUP($A83,Input_table[],J$1)</f>
        <v/>
      </c>
      <c r="K83" t="str">
        <f>VLOOKUP($A83,Input_table[],K$1)</f>
        <v/>
      </c>
      <c r="L83" t="str">
        <f>VLOOKUP($A83,Input_table[],L$1)</f>
        <v/>
      </c>
      <c r="M83" t="str">
        <f>VLOOKUP($A83,Input_table[],M$1)</f>
        <v/>
      </c>
      <c r="N83" t="str">
        <f>VLOOKUP($A83,Input_table[],N$1)</f>
        <v/>
      </c>
      <c r="O83" t="str">
        <f>VLOOKUP($A83,Input_table[],O$1)</f>
        <v/>
      </c>
      <c r="P83" t="str">
        <f>VLOOKUP($A83,Input_table[],P$1)</f>
        <v/>
      </c>
      <c r="Q83" t="str">
        <f>VLOOKUP($A83,Input_table[],Q$1)</f>
        <v/>
      </c>
      <c r="R83" t="str">
        <f>VLOOKUP($A83,Input_table[],R$1)</f>
        <v/>
      </c>
      <c r="S83" t="str">
        <f>VLOOKUP($A83,Input_table[],S$1)</f>
        <v/>
      </c>
      <c r="T83" t="str">
        <f>VLOOKUP($A83,Input_table[],T$1)</f>
        <v/>
      </c>
      <c r="U83" t="str">
        <f>VLOOKUP($A83,Input_table[],U$1)</f>
        <v/>
      </c>
      <c r="V83" t="str">
        <f>VLOOKUP($A83,Input_table[],V$1)</f>
        <v/>
      </c>
      <c r="W83" t="str">
        <f>VLOOKUP($A83,Input_table[],W$1)</f>
        <v/>
      </c>
      <c r="X83" t="str">
        <f>VLOOKUP($A83,Input_table[],X$1)</f>
        <v/>
      </c>
      <c r="Y83" t="str">
        <f>VLOOKUP($A83,Input_table[],Y$1)</f>
        <v/>
      </c>
      <c r="Z83" t="str">
        <f>VLOOKUP($A83,Input_table[],Z$1)</f>
        <v/>
      </c>
      <c r="AA83" t="str">
        <f>VLOOKUP($A83,Input_table[],AA$1)</f>
        <v/>
      </c>
      <c r="AB83" t="str">
        <f>VLOOKUP($A83,Input_table[],AB$1)</f>
        <v/>
      </c>
      <c r="AC83" t="str">
        <f>IF(AD83="","",AD83&amp;". "&amp;VLOOKUP($A83,Input_table[],AC$1))</f>
        <v/>
      </c>
      <c r="AD83" t="str">
        <f>IF(VLOOKUP($A83,Input_table[],AD$1)=0,"",VLOOKUP($A83,Input_table[],AD$1))</f>
        <v/>
      </c>
      <c r="AE83" t="str">
        <f t="shared" si="11"/>
        <v/>
      </c>
      <c r="AF83" t="str">
        <f t="shared" si="8"/>
        <v/>
      </c>
      <c r="AG83" t="str">
        <f t="shared" si="9"/>
        <v/>
      </c>
      <c r="AH83" t="str">
        <f t="shared" si="10"/>
        <v/>
      </c>
    </row>
    <row r="84" spans="1:34" x14ac:dyDescent="0.45">
      <c r="A84">
        <v>82</v>
      </c>
      <c r="B84">
        <f>VLOOKUP($A84,Input_table[],B$1)</f>
        <v>0</v>
      </c>
      <c r="C84">
        <f>VLOOKUP($A84,Input_table[],C$1)</f>
        <v>0</v>
      </c>
      <c r="D84" t="str">
        <f>VLOOKUP($A84,Input_table[],D$1)</f>
        <v/>
      </c>
      <c r="E84" t="str">
        <f>VLOOKUP($A84,Input_table[],E$1)</f>
        <v/>
      </c>
      <c r="F84" t="str">
        <f>VLOOKUP($A84,Input_table[],F$1)</f>
        <v/>
      </c>
      <c r="G84" t="str">
        <f>VLOOKUP($A84,Input_table[],G$1)</f>
        <v/>
      </c>
      <c r="H84" t="str">
        <f>VLOOKUP($A84,Input_table[],H$1)</f>
        <v/>
      </c>
      <c r="I84" t="str">
        <f>VLOOKUP($A84,Input_table[],I$1)</f>
        <v/>
      </c>
      <c r="J84" t="str">
        <f>VLOOKUP($A84,Input_table[],J$1)</f>
        <v/>
      </c>
      <c r="K84" t="str">
        <f>VLOOKUP($A84,Input_table[],K$1)</f>
        <v/>
      </c>
      <c r="L84" t="str">
        <f>VLOOKUP($A84,Input_table[],L$1)</f>
        <v/>
      </c>
      <c r="M84" t="str">
        <f>VLOOKUP($A84,Input_table[],M$1)</f>
        <v/>
      </c>
      <c r="N84" t="str">
        <f>VLOOKUP($A84,Input_table[],N$1)</f>
        <v/>
      </c>
      <c r="O84" t="str">
        <f>VLOOKUP($A84,Input_table[],O$1)</f>
        <v/>
      </c>
      <c r="P84" t="str">
        <f>VLOOKUP($A84,Input_table[],P$1)</f>
        <v/>
      </c>
      <c r="Q84" t="str">
        <f>VLOOKUP($A84,Input_table[],Q$1)</f>
        <v/>
      </c>
      <c r="R84" t="str">
        <f>VLOOKUP($A84,Input_table[],R$1)</f>
        <v/>
      </c>
      <c r="S84" t="str">
        <f>VLOOKUP($A84,Input_table[],S$1)</f>
        <v/>
      </c>
      <c r="T84" t="str">
        <f>VLOOKUP($A84,Input_table[],T$1)</f>
        <v/>
      </c>
      <c r="U84" t="str">
        <f>VLOOKUP($A84,Input_table[],U$1)</f>
        <v/>
      </c>
      <c r="V84" t="str">
        <f>VLOOKUP($A84,Input_table[],V$1)</f>
        <v/>
      </c>
      <c r="W84" t="str">
        <f>VLOOKUP($A84,Input_table[],W$1)</f>
        <v/>
      </c>
      <c r="X84" t="str">
        <f>VLOOKUP($A84,Input_table[],X$1)</f>
        <v/>
      </c>
      <c r="Y84" t="str">
        <f>VLOOKUP($A84,Input_table[],Y$1)</f>
        <v/>
      </c>
      <c r="Z84" t="str">
        <f>VLOOKUP($A84,Input_table[],Z$1)</f>
        <v/>
      </c>
      <c r="AA84" t="str">
        <f>VLOOKUP($A84,Input_table[],AA$1)</f>
        <v/>
      </c>
      <c r="AB84" t="str">
        <f>VLOOKUP($A84,Input_table[],AB$1)</f>
        <v/>
      </c>
      <c r="AC84" t="str">
        <f>IF(AD84="","",AD84&amp;". "&amp;VLOOKUP($A84,Input_table[],AC$1))</f>
        <v/>
      </c>
      <c r="AD84" t="str">
        <f>IF(VLOOKUP($A84,Input_table[],AD$1)=0,"",VLOOKUP($A84,Input_table[],AD$1))</f>
        <v/>
      </c>
      <c r="AE84" t="str">
        <f t="shared" si="11"/>
        <v/>
      </c>
      <c r="AF84" t="str">
        <f t="shared" si="8"/>
        <v/>
      </c>
      <c r="AG84" t="str">
        <f t="shared" si="9"/>
        <v/>
      </c>
      <c r="AH84" t="str">
        <f t="shared" si="10"/>
        <v/>
      </c>
    </row>
    <row r="85" spans="1:34" x14ac:dyDescent="0.45">
      <c r="A85">
        <v>83</v>
      </c>
      <c r="B85">
        <f>VLOOKUP($A85,Input_table[],B$1)</f>
        <v>0</v>
      </c>
      <c r="C85">
        <f>VLOOKUP($A85,Input_table[],C$1)</f>
        <v>0</v>
      </c>
      <c r="D85" t="str">
        <f>VLOOKUP($A85,Input_table[],D$1)</f>
        <v/>
      </c>
      <c r="E85" t="str">
        <f>VLOOKUP($A85,Input_table[],E$1)</f>
        <v/>
      </c>
      <c r="F85" t="str">
        <f>VLOOKUP($A85,Input_table[],F$1)</f>
        <v/>
      </c>
      <c r="G85" t="str">
        <f>VLOOKUP($A85,Input_table[],G$1)</f>
        <v/>
      </c>
      <c r="H85" t="str">
        <f>VLOOKUP($A85,Input_table[],H$1)</f>
        <v/>
      </c>
      <c r="I85" t="str">
        <f>VLOOKUP($A85,Input_table[],I$1)</f>
        <v/>
      </c>
      <c r="J85" t="str">
        <f>VLOOKUP($A85,Input_table[],J$1)</f>
        <v/>
      </c>
      <c r="K85" t="str">
        <f>VLOOKUP($A85,Input_table[],K$1)</f>
        <v/>
      </c>
      <c r="L85" t="str">
        <f>VLOOKUP($A85,Input_table[],L$1)</f>
        <v/>
      </c>
      <c r="M85" t="str">
        <f>VLOOKUP($A85,Input_table[],M$1)</f>
        <v/>
      </c>
      <c r="N85" t="str">
        <f>VLOOKUP($A85,Input_table[],N$1)</f>
        <v/>
      </c>
      <c r="O85" t="str">
        <f>VLOOKUP($A85,Input_table[],O$1)</f>
        <v/>
      </c>
      <c r="P85" t="str">
        <f>VLOOKUP($A85,Input_table[],P$1)</f>
        <v/>
      </c>
      <c r="Q85" t="str">
        <f>VLOOKUP($A85,Input_table[],Q$1)</f>
        <v/>
      </c>
      <c r="R85" t="str">
        <f>VLOOKUP($A85,Input_table[],R$1)</f>
        <v/>
      </c>
      <c r="S85" t="str">
        <f>VLOOKUP($A85,Input_table[],S$1)</f>
        <v/>
      </c>
      <c r="T85" t="str">
        <f>VLOOKUP($A85,Input_table[],T$1)</f>
        <v/>
      </c>
      <c r="U85" t="str">
        <f>VLOOKUP($A85,Input_table[],U$1)</f>
        <v/>
      </c>
      <c r="V85" t="str">
        <f>VLOOKUP($A85,Input_table[],V$1)</f>
        <v/>
      </c>
      <c r="W85" t="str">
        <f>VLOOKUP($A85,Input_table[],W$1)</f>
        <v/>
      </c>
      <c r="X85" t="str">
        <f>VLOOKUP($A85,Input_table[],X$1)</f>
        <v/>
      </c>
      <c r="Y85" t="str">
        <f>VLOOKUP($A85,Input_table[],Y$1)</f>
        <v/>
      </c>
      <c r="Z85" t="str">
        <f>VLOOKUP($A85,Input_table[],Z$1)</f>
        <v/>
      </c>
      <c r="AA85" t="str">
        <f>VLOOKUP($A85,Input_table[],AA$1)</f>
        <v/>
      </c>
      <c r="AB85" t="str">
        <f>VLOOKUP($A85,Input_table[],AB$1)</f>
        <v/>
      </c>
      <c r="AC85" t="str">
        <f>IF(AD85="","",AD85&amp;". "&amp;VLOOKUP($A85,Input_table[],AC$1))</f>
        <v/>
      </c>
      <c r="AD85" t="str">
        <f>IF(VLOOKUP($A85,Input_table[],AD$1)=0,"",VLOOKUP($A85,Input_table[],AD$1))</f>
        <v/>
      </c>
      <c r="AE85" t="str">
        <f t="shared" si="11"/>
        <v/>
      </c>
      <c r="AF85" t="str">
        <f t="shared" si="8"/>
        <v/>
      </c>
      <c r="AG85" t="str">
        <f t="shared" si="9"/>
        <v/>
      </c>
      <c r="AH85" t="str">
        <f t="shared" si="10"/>
        <v/>
      </c>
    </row>
    <row r="86" spans="1:34" x14ac:dyDescent="0.45">
      <c r="A86">
        <v>84</v>
      </c>
      <c r="B86">
        <f>VLOOKUP($A86,Input_table[],B$1)</f>
        <v>0</v>
      </c>
      <c r="C86">
        <f>VLOOKUP($A86,Input_table[],C$1)</f>
        <v>0</v>
      </c>
      <c r="D86" t="str">
        <f>VLOOKUP($A86,Input_table[],D$1)</f>
        <v/>
      </c>
      <c r="E86" t="str">
        <f>VLOOKUP($A86,Input_table[],E$1)</f>
        <v/>
      </c>
      <c r="F86" t="str">
        <f>VLOOKUP($A86,Input_table[],F$1)</f>
        <v/>
      </c>
      <c r="G86" t="str">
        <f>VLOOKUP($A86,Input_table[],G$1)</f>
        <v/>
      </c>
      <c r="H86" t="str">
        <f>VLOOKUP($A86,Input_table[],H$1)</f>
        <v/>
      </c>
      <c r="I86" t="str">
        <f>VLOOKUP($A86,Input_table[],I$1)</f>
        <v/>
      </c>
      <c r="J86" t="str">
        <f>VLOOKUP($A86,Input_table[],J$1)</f>
        <v/>
      </c>
      <c r="K86" t="str">
        <f>VLOOKUP($A86,Input_table[],K$1)</f>
        <v/>
      </c>
      <c r="L86" t="str">
        <f>VLOOKUP($A86,Input_table[],L$1)</f>
        <v/>
      </c>
      <c r="M86" t="str">
        <f>VLOOKUP($A86,Input_table[],M$1)</f>
        <v/>
      </c>
      <c r="N86" t="str">
        <f>VLOOKUP($A86,Input_table[],N$1)</f>
        <v/>
      </c>
      <c r="O86" t="str">
        <f>VLOOKUP($A86,Input_table[],O$1)</f>
        <v/>
      </c>
      <c r="P86" t="str">
        <f>VLOOKUP($A86,Input_table[],P$1)</f>
        <v/>
      </c>
      <c r="Q86" t="str">
        <f>VLOOKUP($A86,Input_table[],Q$1)</f>
        <v/>
      </c>
      <c r="R86" t="str">
        <f>VLOOKUP($A86,Input_table[],R$1)</f>
        <v/>
      </c>
      <c r="S86" t="str">
        <f>VLOOKUP($A86,Input_table[],S$1)</f>
        <v/>
      </c>
      <c r="T86" t="str">
        <f>VLOOKUP($A86,Input_table[],T$1)</f>
        <v/>
      </c>
      <c r="U86" t="str">
        <f>VLOOKUP($A86,Input_table[],U$1)</f>
        <v/>
      </c>
      <c r="V86" t="str">
        <f>VLOOKUP($A86,Input_table[],V$1)</f>
        <v/>
      </c>
      <c r="W86" t="str">
        <f>VLOOKUP($A86,Input_table[],W$1)</f>
        <v/>
      </c>
      <c r="X86" t="str">
        <f>VLOOKUP($A86,Input_table[],X$1)</f>
        <v/>
      </c>
      <c r="Y86" t="str">
        <f>VLOOKUP($A86,Input_table[],Y$1)</f>
        <v/>
      </c>
      <c r="Z86" t="str">
        <f>VLOOKUP($A86,Input_table[],Z$1)</f>
        <v/>
      </c>
      <c r="AA86" t="str">
        <f>VLOOKUP($A86,Input_table[],AA$1)</f>
        <v/>
      </c>
      <c r="AB86" t="str">
        <f>VLOOKUP($A86,Input_table[],AB$1)</f>
        <v/>
      </c>
      <c r="AC86" t="str">
        <f>IF(AD86="","",AD86&amp;". "&amp;VLOOKUP($A86,Input_table[],AC$1))</f>
        <v/>
      </c>
      <c r="AD86" t="str">
        <f>IF(VLOOKUP($A86,Input_table[],AD$1)=0,"",VLOOKUP($A86,Input_table[],AD$1))</f>
        <v/>
      </c>
      <c r="AE86" t="str">
        <f t="shared" si="11"/>
        <v/>
      </c>
      <c r="AF86" t="str">
        <f t="shared" si="8"/>
        <v/>
      </c>
      <c r="AG86" t="str">
        <f t="shared" si="9"/>
        <v/>
      </c>
      <c r="AH86" t="str">
        <f t="shared" si="10"/>
        <v/>
      </c>
    </row>
    <row r="87" spans="1:34" x14ac:dyDescent="0.45">
      <c r="A87">
        <v>85</v>
      </c>
      <c r="B87">
        <f>VLOOKUP($A87,Input_table[],B$1)</f>
        <v>0</v>
      </c>
      <c r="C87">
        <f>VLOOKUP($A87,Input_table[],C$1)</f>
        <v>0</v>
      </c>
      <c r="D87" t="str">
        <f>VLOOKUP($A87,Input_table[],D$1)</f>
        <v/>
      </c>
      <c r="E87" t="str">
        <f>VLOOKUP($A87,Input_table[],E$1)</f>
        <v/>
      </c>
      <c r="F87" t="str">
        <f>VLOOKUP($A87,Input_table[],F$1)</f>
        <v/>
      </c>
      <c r="G87" t="str">
        <f>VLOOKUP($A87,Input_table[],G$1)</f>
        <v/>
      </c>
      <c r="H87" t="str">
        <f>VLOOKUP($A87,Input_table[],H$1)</f>
        <v/>
      </c>
      <c r="I87" t="str">
        <f>VLOOKUP($A87,Input_table[],I$1)</f>
        <v/>
      </c>
      <c r="J87" t="str">
        <f>VLOOKUP($A87,Input_table[],J$1)</f>
        <v/>
      </c>
      <c r="K87" t="str">
        <f>VLOOKUP($A87,Input_table[],K$1)</f>
        <v/>
      </c>
      <c r="L87" t="str">
        <f>VLOOKUP($A87,Input_table[],L$1)</f>
        <v/>
      </c>
      <c r="M87" t="str">
        <f>VLOOKUP($A87,Input_table[],M$1)</f>
        <v/>
      </c>
      <c r="N87" t="str">
        <f>VLOOKUP($A87,Input_table[],N$1)</f>
        <v/>
      </c>
      <c r="O87" t="str">
        <f>VLOOKUP($A87,Input_table[],O$1)</f>
        <v/>
      </c>
      <c r="P87" t="str">
        <f>VLOOKUP($A87,Input_table[],P$1)</f>
        <v/>
      </c>
      <c r="Q87" t="str">
        <f>VLOOKUP($A87,Input_table[],Q$1)</f>
        <v/>
      </c>
      <c r="R87" t="str">
        <f>VLOOKUP($A87,Input_table[],R$1)</f>
        <v/>
      </c>
      <c r="S87" t="str">
        <f>VLOOKUP($A87,Input_table[],S$1)</f>
        <v/>
      </c>
      <c r="T87" t="str">
        <f>VLOOKUP($A87,Input_table[],T$1)</f>
        <v/>
      </c>
      <c r="U87" t="str">
        <f>VLOOKUP($A87,Input_table[],U$1)</f>
        <v/>
      </c>
      <c r="V87" t="str">
        <f>VLOOKUP($A87,Input_table[],V$1)</f>
        <v/>
      </c>
      <c r="W87" t="str">
        <f>VLOOKUP($A87,Input_table[],W$1)</f>
        <v/>
      </c>
      <c r="X87" t="str">
        <f>VLOOKUP($A87,Input_table[],X$1)</f>
        <v/>
      </c>
      <c r="Y87" t="str">
        <f>VLOOKUP($A87,Input_table[],Y$1)</f>
        <v/>
      </c>
      <c r="Z87" t="str">
        <f>VLOOKUP($A87,Input_table[],Z$1)</f>
        <v/>
      </c>
      <c r="AA87" t="str">
        <f>VLOOKUP($A87,Input_table[],AA$1)</f>
        <v/>
      </c>
      <c r="AB87" t="str">
        <f>VLOOKUP($A87,Input_table[],AB$1)</f>
        <v/>
      </c>
      <c r="AC87" t="str">
        <f>IF(AD87="","",AD87&amp;". "&amp;VLOOKUP($A87,Input_table[],AC$1))</f>
        <v/>
      </c>
      <c r="AD87" t="str">
        <f>IF(VLOOKUP($A87,Input_table[],AD$1)=0,"",VLOOKUP($A87,Input_table[],AD$1))</f>
        <v/>
      </c>
      <c r="AE87" t="str">
        <f t="shared" si="11"/>
        <v/>
      </c>
      <c r="AF87" t="str">
        <f t="shared" si="8"/>
        <v/>
      </c>
      <c r="AG87" t="str">
        <f t="shared" si="9"/>
        <v/>
      </c>
      <c r="AH87" t="str">
        <f t="shared" si="10"/>
        <v/>
      </c>
    </row>
    <row r="88" spans="1:34" x14ac:dyDescent="0.45">
      <c r="A88">
        <v>86</v>
      </c>
      <c r="B88">
        <f>VLOOKUP($A88,Input_table[],B$1)</f>
        <v>0</v>
      </c>
      <c r="C88">
        <f>VLOOKUP($A88,Input_table[],C$1)</f>
        <v>0</v>
      </c>
      <c r="D88" t="str">
        <f>VLOOKUP($A88,Input_table[],D$1)</f>
        <v/>
      </c>
      <c r="E88" t="str">
        <f>VLOOKUP($A88,Input_table[],E$1)</f>
        <v/>
      </c>
      <c r="F88" t="str">
        <f>VLOOKUP($A88,Input_table[],F$1)</f>
        <v/>
      </c>
      <c r="G88" t="str">
        <f>VLOOKUP($A88,Input_table[],G$1)</f>
        <v/>
      </c>
      <c r="H88" t="str">
        <f>VLOOKUP($A88,Input_table[],H$1)</f>
        <v/>
      </c>
      <c r="I88" t="str">
        <f>VLOOKUP($A88,Input_table[],I$1)</f>
        <v/>
      </c>
      <c r="J88" t="str">
        <f>VLOOKUP($A88,Input_table[],J$1)</f>
        <v/>
      </c>
      <c r="K88" t="str">
        <f>VLOOKUP($A88,Input_table[],K$1)</f>
        <v/>
      </c>
      <c r="L88" t="str">
        <f>VLOOKUP($A88,Input_table[],L$1)</f>
        <v/>
      </c>
      <c r="M88" t="str">
        <f>VLOOKUP($A88,Input_table[],M$1)</f>
        <v/>
      </c>
      <c r="N88" t="str">
        <f>VLOOKUP($A88,Input_table[],N$1)</f>
        <v/>
      </c>
      <c r="O88" t="str">
        <f>VLOOKUP($A88,Input_table[],O$1)</f>
        <v/>
      </c>
      <c r="P88" t="str">
        <f>VLOOKUP($A88,Input_table[],P$1)</f>
        <v/>
      </c>
      <c r="Q88" t="str">
        <f>VLOOKUP($A88,Input_table[],Q$1)</f>
        <v/>
      </c>
      <c r="R88" t="str">
        <f>VLOOKUP($A88,Input_table[],R$1)</f>
        <v/>
      </c>
      <c r="S88" t="str">
        <f>VLOOKUP($A88,Input_table[],S$1)</f>
        <v/>
      </c>
      <c r="T88" t="str">
        <f>VLOOKUP($A88,Input_table[],T$1)</f>
        <v/>
      </c>
      <c r="U88" t="str">
        <f>VLOOKUP($A88,Input_table[],U$1)</f>
        <v/>
      </c>
      <c r="V88" t="str">
        <f>VLOOKUP($A88,Input_table[],V$1)</f>
        <v/>
      </c>
      <c r="W88" t="str">
        <f>VLOOKUP($A88,Input_table[],W$1)</f>
        <v/>
      </c>
      <c r="X88" t="str">
        <f>VLOOKUP($A88,Input_table[],X$1)</f>
        <v/>
      </c>
      <c r="Y88" t="str">
        <f>VLOOKUP($A88,Input_table[],Y$1)</f>
        <v/>
      </c>
      <c r="Z88" t="str">
        <f>VLOOKUP($A88,Input_table[],Z$1)</f>
        <v/>
      </c>
      <c r="AA88" t="str">
        <f>VLOOKUP($A88,Input_table[],AA$1)</f>
        <v/>
      </c>
      <c r="AB88" t="str">
        <f>VLOOKUP($A88,Input_table[],AB$1)</f>
        <v/>
      </c>
      <c r="AC88" t="str">
        <f>IF(AD88="","",AD88&amp;". "&amp;VLOOKUP($A88,Input_table[],AC$1))</f>
        <v/>
      </c>
      <c r="AD88" t="str">
        <f>IF(VLOOKUP($A88,Input_table[],AD$1)=0,"",VLOOKUP($A88,Input_table[],AD$1))</f>
        <v/>
      </c>
      <c r="AE88" t="str">
        <f t="shared" si="11"/>
        <v/>
      </c>
      <c r="AF88" t="str">
        <f t="shared" si="8"/>
        <v/>
      </c>
      <c r="AG88" t="str">
        <f t="shared" si="9"/>
        <v/>
      </c>
      <c r="AH88" t="str">
        <f t="shared" si="10"/>
        <v/>
      </c>
    </row>
    <row r="89" spans="1:34" x14ac:dyDescent="0.45">
      <c r="A89">
        <v>87</v>
      </c>
      <c r="B89">
        <f>VLOOKUP($A89,Input_table[],B$1)</f>
        <v>0</v>
      </c>
      <c r="C89">
        <f>VLOOKUP($A89,Input_table[],C$1)</f>
        <v>0</v>
      </c>
      <c r="D89" t="str">
        <f>VLOOKUP($A89,Input_table[],D$1)</f>
        <v/>
      </c>
      <c r="E89" t="str">
        <f>VLOOKUP($A89,Input_table[],E$1)</f>
        <v/>
      </c>
      <c r="F89" t="str">
        <f>VLOOKUP($A89,Input_table[],F$1)</f>
        <v/>
      </c>
      <c r="G89" t="str">
        <f>VLOOKUP($A89,Input_table[],G$1)</f>
        <v/>
      </c>
      <c r="H89" t="str">
        <f>VLOOKUP($A89,Input_table[],H$1)</f>
        <v/>
      </c>
      <c r="I89" t="str">
        <f>VLOOKUP($A89,Input_table[],I$1)</f>
        <v/>
      </c>
      <c r="J89" t="str">
        <f>VLOOKUP($A89,Input_table[],J$1)</f>
        <v/>
      </c>
      <c r="K89" t="str">
        <f>VLOOKUP($A89,Input_table[],K$1)</f>
        <v/>
      </c>
      <c r="L89" t="str">
        <f>VLOOKUP($A89,Input_table[],L$1)</f>
        <v/>
      </c>
      <c r="M89" t="str">
        <f>VLOOKUP($A89,Input_table[],M$1)</f>
        <v/>
      </c>
      <c r="N89" t="str">
        <f>VLOOKUP($A89,Input_table[],N$1)</f>
        <v/>
      </c>
      <c r="O89" t="str">
        <f>VLOOKUP($A89,Input_table[],O$1)</f>
        <v/>
      </c>
      <c r="P89" t="str">
        <f>VLOOKUP($A89,Input_table[],P$1)</f>
        <v/>
      </c>
      <c r="Q89" t="str">
        <f>VLOOKUP($A89,Input_table[],Q$1)</f>
        <v/>
      </c>
      <c r="R89" t="str">
        <f>VLOOKUP($A89,Input_table[],R$1)</f>
        <v/>
      </c>
      <c r="S89" t="str">
        <f>VLOOKUP($A89,Input_table[],S$1)</f>
        <v/>
      </c>
      <c r="T89" t="str">
        <f>VLOOKUP($A89,Input_table[],T$1)</f>
        <v/>
      </c>
      <c r="U89" t="str">
        <f>VLOOKUP($A89,Input_table[],U$1)</f>
        <v/>
      </c>
      <c r="V89" t="str">
        <f>VLOOKUP($A89,Input_table[],V$1)</f>
        <v/>
      </c>
      <c r="W89" t="str">
        <f>VLOOKUP($A89,Input_table[],W$1)</f>
        <v/>
      </c>
      <c r="X89" t="str">
        <f>VLOOKUP($A89,Input_table[],X$1)</f>
        <v/>
      </c>
      <c r="Y89" t="str">
        <f>VLOOKUP($A89,Input_table[],Y$1)</f>
        <v/>
      </c>
      <c r="Z89" t="str">
        <f>VLOOKUP($A89,Input_table[],Z$1)</f>
        <v/>
      </c>
      <c r="AA89" t="str">
        <f>VLOOKUP($A89,Input_table[],AA$1)</f>
        <v/>
      </c>
      <c r="AB89" t="str">
        <f>VLOOKUP($A89,Input_table[],AB$1)</f>
        <v/>
      </c>
      <c r="AC89" t="str">
        <f>IF(AD89="","",AD89&amp;". "&amp;VLOOKUP($A89,Input_table[],AC$1))</f>
        <v/>
      </c>
      <c r="AD89" t="str">
        <f>IF(VLOOKUP($A89,Input_table[],AD$1)=0,"",VLOOKUP($A89,Input_table[],AD$1))</f>
        <v/>
      </c>
      <c r="AE89" t="str">
        <f t="shared" si="11"/>
        <v/>
      </c>
      <c r="AF89" t="str">
        <f t="shared" ref="AF89:AF102" si="12">IF(AD89="","",1)</f>
        <v/>
      </c>
      <c r="AG89" t="str">
        <f t="shared" ref="AG89:AG102" si="13">IF(AD89="","",IF(AD89&gt;=3,1,""))</f>
        <v/>
      </c>
      <c r="AH89" t="str">
        <f t="shared" ref="AH89:AH102" si="14">IF(AD89="","",IF(AD89&gt;=4,1,""))</f>
        <v/>
      </c>
    </row>
    <row r="90" spans="1:34" x14ac:dyDescent="0.45">
      <c r="A90">
        <v>88</v>
      </c>
      <c r="B90">
        <f>VLOOKUP($A90,Input_table[],B$1)</f>
        <v>0</v>
      </c>
      <c r="C90">
        <f>VLOOKUP($A90,Input_table[],C$1)</f>
        <v>0</v>
      </c>
      <c r="D90" t="str">
        <f>VLOOKUP($A90,Input_table[],D$1)</f>
        <v/>
      </c>
      <c r="E90" t="str">
        <f>VLOOKUP($A90,Input_table[],E$1)</f>
        <v/>
      </c>
      <c r="F90" t="str">
        <f>VLOOKUP($A90,Input_table[],F$1)</f>
        <v/>
      </c>
      <c r="G90" t="str">
        <f>VLOOKUP($A90,Input_table[],G$1)</f>
        <v/>
      </c>
      <c r="H90" t="str">
        <f>VLOOKUP($A90,Input_table[],H$1)</f>
        <v/>
      </c>
      <c r="I90" t="str">
        <f>VLOOKUP($A90,Input_table[],I$1)</f>
        <v/>
      </c>
      <c r="J90" t="str">
        <f>VLOOKUP($A90,Input_table[],J$1)</f>
        <v/>
      </c>
      <c r="K90" t="str">
        <f>VLOOKUP($A90,Input_table[],K$1)</f>
        <v/>
      </c>
      <c r="L90" t="str">
        <f>VLOOKUP($A90,Input_table[],L$1)</f>
        <v/>
      </c>
      <c r="M90" t="str">
        <f>VLOOKUP($A90,Input_table[],M$1)</f>
        <v/>
      </c>
      <c r="N90" t="str">
        <f>VLOOKUP($A90,Input_table[],N$1)</f>
        <v/>
      </c>
      <c r="O90" t="str">
        <f>VLOOKUP($A90,Input_table[],O$1)</f>
        <v/>
      </c>
      <c r="P90" t="str">
        <f>VLOOKUP($A90,Input_table[],P$1)</f>
        <v/>
      </c>
      <c r="Q90" t="str">
        <f>VLOOKUP($A90,Input_table[],Q$1)</f>
        <v/>
      </c>
      <c r="R90" t="str">
        <f>VLOOKUP($A90,Input_table[],R$1)</f>
        <v/>
      </c>
      <c r="S90" t="str">
        <f>VLOOKUP($A90,Input_table[],S$1)</f>
        <v/>
      </c>
      <c r="T90" t="str">
        <f>VLOOKUP($A90,Input_table[],T$1)</f>
        <v/>
      </c>
      <c r="U90" t="str">
        <f>VLOOKUP($A90,Input_table[],U$1)</f>
        <v/>
      </c>
      <c r="V90" t="str">
        <f>VLOOKUP($A90,Input_table[],V$1)</f>
        <v/>
      </c>
      <c r="W90" t="str">
        <f>VLOOKUP($A90,Input_table[],W$1)</f>
        <v/>
      </c>
      <c r="X90" t="str">
        <f>VLOOKUP($A90,Input_table[],X$1)</f>
        <v/>
      </c>
      <c r="Y90" t="str">
        <f>VLOOKUP($A90,Input_table[],Y$1)</f>
        <v/>
      </c>
      <c r="Z90" t="str">
        <f>VLOOKUP($A90,Input_table[],Z$1)</f>
        <v/>
      </c>
      <c r="AA90" t="str">
        <f>VLOOKUP($A90,Input_table[],AA$1)</f>
        <v/>
      </c>
      <c r="AB90" t="str">
        <f>VLOOKUP($A90,Input_table[],AB$1)</f>
        <v/>
      </c>
      <c r="AC90" t="str">
        <f>IF(AD90="","",AD90&amp;". "&amp;VLOOKUP($A90,Input_table[],AC$1))</f>
        <v/>
      </c>
      <c r="AD90" t="str">
        <f>IF(VLOOKUP($A90,Input_table[],AD$1)=0,"",VLOOKUP($A90,Input_table[],AD$1))</f>
        <v/>
      </c>
      <c r="AE90" t="str">
        <f t="shared" si="11"/>
        <v/>
      </c>
      <c r="AF90" t="str">
        <f t="shared" si="12"/>
        <v/>
      </c>
      <c r="AG90" t="str">
        <f t="shared" si="13"/>
        <v/>
      </c>
      <c r="AH90" t="str">
        <f t="shared" si="14"/>
        <v/>
      </c>
    </row>
    <row r="91" spans="1:34" x14ac:dyDescent="0.45">
      <c r="A91">
        <v>89</v>
      </c>
      <c r="B91">
        <f>VLOOKUP($A91,Input_table[],B$1)</f>
        <v>0</v>
      </c>
      <c r="C91">
        <f>VLOOKUP($A91,Input_table[],C$1)</f>
        <v>0</v>
      </c>
      <c r="D91" t="str">
        <f>VLOOKUP($A91,Input_table[],D$1)</f>
        <v/>
      </c>
      <c r="E91" t="str">
        <f>VLOOKUP($A91,Input_table[],E$1)</f>
        <v/>
      </c>
      <c r="F91" t="str">
        <f>VLOOKUP($A91,Input_table[],F$1)</f>
        <v/>
      </c>
      <c r="G91" t="str">
        <f>VLOOKUP($A91,Input_table[],G$1)</f>
        <v/>
      </c>
      <c r="H91" t="str">
        <f>VLOOKUP($A91,Input_table[],H$1)</f>
        <v/>
      </c>
      <c r="I91" t="str">
        <f>VLOOKUP($A91,Input_table[],I$1)</f>
        <v/>
      </c>
      <c r="J91" t="str">
        <f>VLOOKUP($A91,Input_table[],J$1)</f>
        <v/>
      </c>
      <c r="K91" t="str">
        <f>VLOOKUP($A91,Input_table[],K$1)</f>
        <v/>
      </c>
      <c r="L91" t="str">
        <f>VLOOKUP($A91,Input_table[],L$1)</f>
        <v/>
      </c>
      <c r="M91" t="str">
        <f>VLOOKUP($A91,Input_table[],M$1)</f>
        <v/>
      </c>
      <c r="N91" t="str">
        <f>VLOOKUP($A91,Input_table[],N$1)</f>
        <v/>
      </c>
      <c r="O91" t="str">
        <f>VLOOKUP($A91,Input_table[],O$1)</f>
        <v/>
      </c>
      <c r="P91" t="str">
        <f>VLOOKUP($A91,Input_table[],P$1)</f>
        <v/>
      </c>
      <c r="Q91" t="str">
        <f>VLOOKUP($A91,Input_table[],Q$1)</f>
        <v/>
      </c>
      <c r="R91" t="str">
        <f>VLOOKUP($A91,Input_table[],R$1)</f>
        <v/>
      </c>
      <c r="S91" t="str">
        <f>VLOOKUP($A91,Input_table[],S$1)</f>
        <v/>
      </c>
      <c r="T91" t="str">
        <f>VLOOKUP($A91,Input_table[],T$1)</f>
        <v/>
      </c>
      <c r="U91" t="str">
        <f>VLOOKUP($A91,Input_table[],U$1)</f>
        <v/>
      </c>
      <c r="V91" t="str">
        <f>VLOOKUP($A91,Input_table[],V$1)</f>
        <v/>
      </c>
      <c r="W91" t="str">
        <f>VLOOKUP($A91,Input_table[],W$1)</f>
        <v/>
      </c>
      <c r="X91" t="str">
        <f>VLOOKUP($A91,Input_table[],X$1)</f>
        <v/>
      </c>
      <c r="Y91" t="str">
        <f>VLOOKUP($A91,Input_table[],Y$1)</f>
        <v/>
      </c>
      <c r="Z91" t="str">
        <f>VLOOKUP($A91,Input_table[],Z$1)</f>
        <v/>
      </c>
      <c r="AA91" t="str">
        <f>VLOOKUP($A91,Input_table[],AA$1)</f>
        <v/>
      </c>
      <c r="AB91" t="str">
        <f>VLOOKUP($A91,Input_table[],AB$1)</f>
        <v/>
      </c>
      <c r="AC91" t="str">
        <f>IF(AD91="","",AD91&amp;". "&amp;VLOOKUP($A91,Input_table[],AC$1))</f>
        <v/>
      </c>
      <c r="AD91" t="str">
        <f>IF(VLOOKUP($A91,Input_table[],AD$1)=0,"",VLOOKUP($A91,Input_table[],AD$1))</f>
        <v/>
      </c>
      <c r="AE91" t="str">
        <f t="shared" si="11"/>
        <v/>
      </c>
      <c r="AF91" t="str">
        <f t="shared" si="12"/>
        <v/>
      </c>
      <c r="AG91" t="str">
        <f t="shared" si="13"/>
        <v/>
      </c>
      <c r="AH91" t="str">
        <f t="shared" si="14"/>
        <v/>
      </c>
    </row>
    <row r="92" spans="1:34" x14ac:dyDescent="0.45">
      <c r="A92">
        <v>90</v>
      </c>
      <c r="B92">
        <f>VLOOKUP($A92,Input_table[],B$1)</f>
        <v>0</v>
      </c>
      <c r="C92">
        <f>VLOOKUP($A92,Input_table[],C$1)</f>
        <v>0</v>
      </c>
      <c r="D92" t="str">
        <f>VLOOKUP($A92,Input_table[],D$1)</f>
        <v/>
      </c>
      <c r="E92" t="str">
        <f>VLOOKUP($A92,Input_table[],E$1)</f>
        <v/>
      </c>
      <c r="F92" t="str">
        <f>VLOOKUP($A92,Input_table[],F$1)</f>
        <v/>
      </c>
      <c r="G92" t="str">
        <f>VLOOKUP($A92,Input_table[],G$1)</f>
        <v/>
      </c>
      <c r="H92" t="str">
        <f>VLOOKUP($A92,Input_table[],H$1)</f>
        <v/>
      </c>
      <c r="I92" t="str">
        <f>VLOOKUP($A92,Input_table[],I$1)</f>
        <v/>
      </c>
      <c r="J92" t="str">
        <f>VLOOKUP($A92,Input_table[],J$1)</f>
        <v/>
      </c>
      <c r="K92" t="str">
        <f>VLOOKUP($A92,Input_table[],K$1)</f>
        <v/>
      </c>
      <c r="L92" t="str">
        <f>VLOOKUP($A92,Input_table[],L$1)</f>
        <v/>
      </c>
      <c r="M92" t="str">
        <f>VLOOKUP($A92,Input_table[],M$1)</f>
        <v/>
      </c>
      <c r="N92" t="str">
        <f>VLOOKUP($A92,Input_table[],N$1)</f>
        <v/>
      </c>
      <c r="O92" t="str">
        <f>VLOOKUP($A92,Input_table[],O$1)</f>
        <v/>
      </c>
      <c r="P92" t="str">
        <f>VLOOKUP($A92,Input_table[],P$1)</f>
        <v/>
      </c>
      <c r="Q92" t="str">
        <f>VLOOKUP($A92,Input_table[],Q$1)</f>
        <v/>
      </c>
      <c r="R92" t="str">
        <f>VLOOKUP($A92,Input_table[],R$1)</f>
        <v/>
      </c>
      <c r="S92" t="str">
        <f>VLOOKUP($A92,Input_table[],S$1)</f>
        <v/>
      </c>
      <c r="T92" t="str">
        <f>VLOOKUP($A92,Input_table[],T$1)</f>
        <v/>
      </c>
      <c r="U92" t="str">
        <f>VLOOKUP($A92,Input_table[],U$1)</f>
        <v/>
      </c>
      <c r="V92" t="str">
        <f>VLOOKUP($A92,Input_table[],V$1)</f>
        <v/>
      </c>
      <c r="W92" t="str">
        <f>VLOOKUP($A92,Input_table[],W$1)</f>
        <v/>
      </c>
      <c r="X92" t="str">
        <f>VLOOKUP($A92,Input_table[],X$1)</f>
        <v/>
      </c>
      <c r="Y92" t="str">
        <f>VLOOKUP($A92,Input_table[],Y$1)</f>
        <v/>
      </c>
      <c r="Z92" t="str">
        <f>VLOOKUP($A92,Input_table[],Z$1)</f>
        <v/>
      </c>
      <c r="AA92" t="str">
        <f>VLOOKUP($A92,Input_table[],AA$1)</f>
        <v/>
      </c>
      <c r="AB92" t="str">
        <f>VLOOKUP($A92,Input_table[],AB$1)</f>
        <v/>
      </c>
      <c r="AC92" t="str">
        <f>IF(AD92="","",AD92&amp;". "&amp;VLOOKUP($A92,Input_table[],AC$1))</f>
        <v/>
      </c>
      <c r="AD92" t="str">
        <f>IF(VLOOKUP($A92,Input_table[],AD$1)=0,"",VLOOKUP($A92,Input_table[],AD$1))</f>
        <v/>
      </c>
      <c r="AE92" t="str">
        <f t="shared" si="11"/>
        <v/>
      </c>
      <c r="AF92" t="str">
        <f t="shared" si="12"/>
        <v/>
      </c>
      <c r="AG92" t="str">
        <f t="shared" si="13"/>
        <v/>
      </c>
      <c r="AH92" t="str">
        <f t="shared" si="14"/>
        <v/>
      </c>
    </row>
    <row r="93" spans="1:34" x14ac:dyDescent="0.45">
      <c r="A93">
        <v>91</v>
      </c>
      <c r="B93">
        <f>VLOOKUP($A93,Input_table[],B$1)</f>
        <v>0</v>
      </c>
      <c r="C93">
        <f>VLOOKUP($A93,Input_table[],C$1)</f>
        <v>0</v>
      </c>
      <c r="D93" t="str">
        <f>VLOOKUP($A93,Input_table[],D$1)</f>
        <v/>
      </c>
      <c r="E93" t="str">
        <f>VLOOKUP($A93,Input_table[],E$1)</f>
        <v/>
      </c>
      <c r="F93" t="str">
        <f>VLOOKUP($A93,Input_table[],F$1)</f>
        <v/>
      </c>
      <c r="G93" t="str">
        <f>VLOOKUP($A93,Input_table[],G$1)</f>
        <v/>
      </c>
      <c r="H93" t="str">
        <f>VLOOKUP($A93,Input_table[],H$1)</f>
        <v/>
      </c>
      <c r="I93" t="str">
        <f>VLOOKUP($A93,Input_table[],I$1)</f>
        <v/>
      </c>
      <c r="J93" t="str">
        <f>VLOOKUP($A93,Input_table[],J$1)</f>
        <v/>
      </c>
      <c r="K93" t="str">
        <f>VLOOKUP($A93,Input_table[],K$1)</f>
        <v/>
      </c>
      <c r="L93" t="str">
        <f>VLOOKUP($A93,Input_table[],L$1)</f>
        <v/>
      </c>
      <c r="M93" t="str">
        <f>VLOOKUP($A93,Input_table[],M$1)</f>
        <v/>
      </c>
      <c r="N93" t="str">
        <f>VLOOKUP($A93,Input_table[],N$1)</f>
        <v/>
      </c>
      <c r="O93" t="str">
        <f>VLOOKUP($A93,Input_table[],O$1)</f>
        <v/>
      </c>
      <c r="P93" t="str">
        <f>VLOOKUP($A93,Input_table[],P$1)</f>
        <v/>
      </c>
      <c r="Q93" t="str">
        <f>VLOOKUP($A93,Input_table[],Q$1)</f>
        <v/>
      </c>
      <c r="R93" t="str">
        <f>VLOOKUP($A93,Input_table[],R$1)</f>
        <v/>
      </c>
      <c r="S93" t="str">
        <f>VLOOKUP($A93,Input_table[],S$1)</f>
        <v/>
      </c>
      <c r="T93" t="str">
        <f>VLOOKUP($A93,Input_table[],T$1)</f>
        <v/>
      </c>
      <c r="U93" t="str">
        <f>VLOOKUP($A93,Input_table[],U$1)</f>
        <v/>
      </c>
      <c r="V93" t="str">
        <f>VLOOKUP($A93,Input_table[],V$1)</f>
        <v/>
      </c>
      <c r="W93" t="str">
        <f>VLOOKUP($A93,Input_table[],W$1)</f>
        <v/>
      </c>
      <c r="X93" t="str">
        <f>VLOOKUP($A93,Input_table[],X$1)</f>
        <v/>
      </c>
      <c r="Y93" t="str">
        <f>VLOOKUP($A93,Input_table[],Y$1)</f>
        <v/>
      </c>
      <c r="Z93" t="str">
        <f>VLOOKUP($A93,Input_table[],Z$1)</f>
        <v/>
      </c>
      <c r="AA93" t="str">
        <f>VLOOKUP($A93,Input_table[],AA$1)</f>
        <v/>
      </c>
      <c r="AB93" t="str">
        <f>VLOOKUP($A93,Input_table[],AB$1)</f>
        <v/>
      </c>
      <c r="AC93" t="str">
        <f>IF(AD93="","",AD93&amp;". "&amp;VLOOKUP($A93,Input_table[],AC$1))</f>
        <v/>
      </c>
      <c r="AD93" t="str">
        <f>IF(VLOOKUP($A93,Input_table[],AD$1)=0,"",VLOOKUP($A93,Input_table[],AD$1))</f>
        <v/>
      </c>
      <c r="AE93" t="str">
        <f t="shared" si="11"/>
        <v/>
      </c>
      <c r="AF93" t="str">
        <f t="shared" si="12"/>
        <v/>
      </c>
      <c r="AG93" t="str">
        <f t="shared" si="13"/>
        <v/>
      </c>
      <c r="AH93" t="str">
        <f t="shared" si="14"/>
        <v/>
      </c>
    </row>
    <row r="94" spans="1:34" x14ac:dyDescent="0.45">
      <c r="A94">
        <v>92</v>
      </c>
      <c r="B94">
        <f>VLOOKUP($A94,Input_table[],B$1)</f>
        <v>0</v>
      </c>
      <c r="C94">
        <f>VLOOKUP($A94,Input_table[],C$1)</f>
        <v>0</v>
      </c>
      <c r="D94" t="str">
        <f>VLOOKUP($A94,Input_table[],D$1)</f>
        <v/>
      </c>
      <c r="E94" t="str">
        <f>VLOOKUP($A94,Input_table[],E$1)</f>
        <v/>
      </c>
      <c r="F94" t="str">
        <f>VLOOKUP($A94,Input_table[],F$1)</f>
        <v/>
      </c>
      <c r="G94" t="str">
        <f>VLOOKUP($A94,Input_table[],G$1)</f>
        <v/>
      </c>
      <c r="H94" t="str">
        <f>VLOOKUP($A94,Input_table[],H$1)</f>
        <v/>
      </c>
      <c r="I94" t="str">
        <f>VLOOKUP($A94,Input_table[],I$1)</f>
        <v/>
      </c>
      <c r="J94" t="str">
        <f>VLOOKUP($A94,Input_table[],J$1)</f>
        <v/>
      </c>
      <c r="K94" t="str">
        <f>VLOOKUP($A94,Input_table[],K$1)</f>
        <v/>
      </c>
      <c r="L94" t="str">
        <f>VLOOKUP($A94,Input_table[],L$1)</f>
        <v/>
      </c>
      <c r="M94" t="str">
        <f>VLOOKUP($A94,Input_table[],M$1)</f>
        <v/>
      </c>
      <c r="N94" t="str">
        <f>VLOOKUP($A94,Input_table[],N$1)</f>
        <v/>
      </c>
      <c r="O94" t="str">
        <f>VLOOKUP($A94,Input_table[],O$1)</f>
        <v/>
      </c>
      <c r="P94" t="str">
        <f>VLOOKUP($A94,Input_table[],P$1)</f>
        <v/>
      </c>
      <c r="Q94" t="str">
        <f>VLOOKUP($A94,Input_table[],Q$1)</f>
        <v/>
      </c>
      <c r="R94" t="str">
        <f>VLOOKUP($A94,Input_table[],R$1)</f>
        <v/>
      </c>
      <c r="S94" t="str">
        <f>VLOOKUP($A94,Input_table[],S$1)</f>
        <v/>
      </c>
      <c r="T94" t="str">
        <f>VLOOKUP($A94,Input_table[],T$1)</f>
        <v/>
      </c>
      <c r="U94" t="str">
        <f>VLOOKUP($A94,Input_table[],U$1)</f>
        <v/>
      </c>
      <c r="V94" t="str">
        <f>VLOOKUP($A94,Input_table[],V$1)</f>
        <v/>
      </c>
      <c r="W94" t="str">
        <f>VLOOKUP($A94,Input_table[],W$1)</f>
        <v/>
      </c>
      <c r="X94" t="str">
        <f>VLOOKUP($A94,Input_table[],X$1)</f>
        <v/>
      </c>
      <c r="Y94" t="str">
        <f>VLOOKUP($A94,Input_table[],Y$1)</f>
        <v/>
      </c>
      <c r="Z94" t="str">
        <f>VLOOKUP($A94,Input_table[],Z$1)</f>
        <v/>
      </c>
      <c r="AA94" t="str">
        <f>VLOOKUP($A94,Input_table[],AA$1)</f>
        <v/>
      </c>
      <c r="AB94" t="str">
        <f>VLOOKUP($A94,Input_table[],AB$1)</f>
        <v/>
      </c>
      <c r="AC94" t="str">
        <f>IF(AD94="","",AD94&amp;". "&amp;VLOOKUP($A94,Input_table[],AC$1))</f>
        <v/>
      </c>
      <c r="AD94" t="str">
        <f>IF(VLOOKUP($A94,Input_table[],AD$1)=0,"",VLOOKUP($A94,Input_table[],AD$1))</f>
        <v/>
      </c>
      <c r="AE94" t="str">
        <f t="shared" si="11"/>
        <v/>
      </c>
      <c r="AF94" t="str">
        <f t="shared" si="12"/>
        <v/>
      </c>
      <c r="AG94" t="str">
        <f t="shared" si="13"/>
        <v/>
      </c>
      <c r="AH94" t="str">
        <f t="shared" si="14"/>
        <v/>
      </c>
    </row>
    <row r="95" spans="1:34" x14ac:dyDescent="0.45">
      <c r="A95">
        <v>93</v>
      </c>
      <c r="B95">
        <f>VLOOKUP($A95,Input_table[],B$1)</f>
        <v>0</v>
      </c>
      <c r="C95">
        <f>VLOOKUP($A95,Input_table[],C$1)</f>
        <v>0</v>
      </c>
      <c r="D95" t="str">
        <f>VLOOKUP($A95,Input_table[],D$1)</f>
        <v/>
      </c>
      <c r="E95" t="str">
        <f>VLOOKUP($A95,Input_table[],E$1)</f>
        <v/>
      </c>
      <c r="F95" t="str">
        <f>VLOOKUP($A95,Input_table[],F$1)</f>
        <v/>
      </c>
      <c r="G95" t="str">
        <f>VLOOKUP($A95,Input_table[],G$1)</f>
        <v/>
      </c>
      <c r="H95" t="str">
        <f>VLOOKUP($A95,Input_table[],H$1)</f>
        <v/>
      </c>
      <c r="I95" t="str">
        <f>VLOOKUP($A95,Input_table[],I$1)</f>
        <v/>
      </c>
      <c r="J95" t="str">
        <f>VLOOKUP($A95,Input_table[],J$1)</f>
        <v/>
      </c>
      <c r="K95" t="str">
        <f>VLOOKUP($A95,Input_table[],K$1)</f>
        <v/>
      </c>
      <c r="L95" t="str">
        <f>VLOOKUP($A95,Input_table[],L$1)</f>
        <v/>
      </c>
      <c r="M95" t="str">
        <f>VLOOKUP($A95,Input_table[],M$1)</f>
        <v/>
      </c>
      <c r="N95" t="str">
        <f>VLOOKUP($A95,Input_table[],N$1)</f>
        <v/>
      </c>
      <c r="O95" t="str">
        <f>VLOOKUP($A95,Input_table[],O$1)</f>
        <v/>
      </c>
      <c r="P95" t="str">
        <f>VLOOKUP($A95,Input_table[],P$1)</f>
        <v/>
      </c>
      <c r="Q95" t="str">
        <f>VLOOKUP($A95,Input_table[],Q$1)</f>
        <v/>
      </c>
      <c r="R95" t="str">
        <f>VLOOKUP($A95,Input_table[],R$1)</f>
        <v/>
      </c>
      <c r="S95" t="str">
        <f>VLOOKUP($A95,Input_table[],S$1)</f>
        <v/>
      </c>
      <c r="T95" t="str">
        <f>VLOOKUP($A95,Input_table[],T$1)</f>
        <v/>
      </c>
      <c r="U95" t="str">
        <f>VLOOKUP($A95,Input_table[],U$1)</f>
        <v/>
      </c>
      <c r="V95" t="str">
        <f>VLOOKUP($A95,Input_table[],V$1)</f>
        <v/>
      </c>
      <c r="W95" t="str">
        <f>VLOOKUP($A95,Input_table[],W$1)</f>
        <v/>
      </c>
      <c r="X95" t="str">
        <f>VLOOKUP($A95,Input_table[],X$1)</f>
        <v/>
      </c>
      <c r="Y95" t="str">
        <f>VLOOKUP($A95,Input_table[],Y$1)</f>
        <v/>
      </c>
      <c r="Z95" t="str">
        <f>VLOOKUP($A95,Input_table[],Z$1)</f>
        <v/>
      </c>
      <c r="AA95" t="str">
        <f>VLOOKUP($A95,Input_table[],AA$1)</f>
        <v/>
      </c>
      <c r="AB95" t="str">
        <f>VLOOKUP($A95,Input_table[],AB$1)</f>
        <v/>
      </c>
      <c r="AC95" t="str">
        <f>IF(AD95="","",AD95&amp;". "&amp;VLOOKUP($A95,Input_table[],AC$1))</f>
        <v/>
      </c>
      <c r="AD95" t="str">
        <f>IF(VLOOKUP($A95,Input_table[],AD$1)=0,"",VLOOKUP($A95,Input_table[],AD$1))</f>
        <v/>
      </c>
      <c r="AE95" t="str">
        <f t="shared" si="11"/>
        <v/>
      </c>
      <c r="AF95" t="str">
        <f t="shared" si="12"/>
        <v/>
      </c>
      <c r="AG95" t="str">
        <f t="shared" si="13"/>
        <v/>
      </c>
      <c r="AH95" t="str">
        <f t="shared" si="14"/>
        <v/>
      </c>
    </row>
    <row r="96" spans="1:34" x14ac:dyDescent="0.45">
      <c r="A96">
        <v>94</v>
      </c>
      <c r="B96">
        <f>VLOOKUP($A96,Input_table[],B$1)</f>
        <v>0</v>
      </c>
      <c r="C96">
        <f>VLOOKUP($A96,Input_table[],C$1)</f>
        <v>0</v>
      </c>
      <c r="D96" t="str">
        <f>VLOOKUP($A96,Input_table[],D$1)</f>
        <v/>
      </c>
      <c r="E96" t="str">
        <f>VLOOKUP($A96,Input_table[],E$1)</f>
        <v/>
      </c>
      <c r="F96" t="str">
        <f>VLOOKUP($A96,Input_table[],F$1)</f>
        <v/>
      </c>
      <c r="G96" t="str">
        <f>VLOOKUP($A96,Input_table[],G$1)</f>
        <v/>
      </c>
      <c r="H96" t="str">
        <f>VLOOKUP($A96,Input_table[],H$1)</f>
        <v/>
      </c>
      <c r="I96" t="str">
        <f>VLOOKUP($A96,Input_table[],I$1)</f>
        <v/>
      </c>
      <c r="J96" t="str">
        <f>VLOOKUP($A96,Input_table[],J$1)</f>
        <v/>
      </c>
      <c r="K96" t="str">
        <f>VLOOKUP($A96,Input_table[],K$1)</f>
        <v/>
      </c>
      <c r="L96" t="str">
        <f>VLOOKUP($A96,Input_table[],L$1)</f>
        <v/>
      </c>
      <c r="M96" t="str">
        <f>VLOOKUP($A96,Input_table[],M$1)</f>
        <v/>
      </c>
      <c r="N96" t="str">
        <f>VLOOKUP($A96,Input_table[],N$1)</f>
        <v/>
      </c>
      <c r="O96" t="str">
        <f>VLOOKUP($A96,Input_table[],O$1)</f>
        <v/>
      </c>
      <c r="P96" t="str">
        <f>VLOOKUP($A96,Input_table[],P$1)</f>
        <v/>
      </c>
      <c r="Q96" t="str">
        <f>VLOOKUP($A96,Input_table[],Q$1)</f>
        <v/>
      </c>
      <c r="R96" t="str">
        <f>VLOOKUP($A96,Input_table[],R$1)</f>
        <v/>
      </c>
      <c r="S96" t="str">
        <f>VLOOKUP($A96,Input_table[],S$1)</f>
        <v/>
      </c>
      <c r="T96" t="str">
        <f>VLOOKUP($A96,Input_table[],T$1)</f>
        <v/>
      </c>
      <c r="U96" t="str">
        <f>VLOOKUP($A96,Input_table[],U$1)</f>
        <v/>
      </c>
      <c r="V96" t="str">
        <f>VLOOKUP($A96,Input_table[],V$1)</f>
        <v/>
      </c>
      <c r="W96" t="str">
        <f>VLOOKUP($A96,Input_table[],W$1)</f>
        <v/>
      </c>
      <c r="X96" t="str">
        <f>VLOOKUP($A96,Input_table[],X$1)</f>
        <v/>
      </c>
      <c r="Y96" t="str">
        <f>VLOOKUP($A96,Input_table[],Y$1)</f>
        <v/>
      </c>
      <c r="Z96" t="str">
        <f>VLOOKUP($A96,Input_table[],Z$1)</f>
        <v/>
      </c>
      <c r="AA96" t="str">
        <f>VLOOKUP($A96,Input_table[],AA$1)</f>
        <v/>
      </c>
      <c r="AB96" t="str">
        <f>VLOOKUP($A96,Input_table[],AB$1)</f>
        <v/>
      </c>
      <c r="AC96" t="str">
        <f>IF(AD96="","",AD96&amp;". "&amp;VLOOKUP($A96,Input_table[],AC$1))</f>
        <v/>
      </c>
      <c r="AD96" t="str">
        <f>IF(VLOOKUP($A96,Input_table[],AD$1)=0,"",VLOOKUP($A96,Input_table[],AD$1))</f>
        <v/>
      </c>
      <c r="AE96" t="str">
        <f t="shared" si="11"/>
        <v/>
      </c>
      <c r="AF96" t="str">
        <f t="shared" si="12"/>
        <v/>
      </c>
      <c r="AG96" t="str">
        <f t="shared" si="13"/>
        <v/>
      </c>
      <c r="AH96" t="str">
        <f t="shared" si="14"/>
        <v/>
      </c>
    </row>
    <row r="97" spans="1:34" x14ac:dyDescent="0.45">
      <c r="A97">
        <v>95</v>
      </c>
      <c r="B97">
        <f>VLOOKUP($A97,Input_table[],B$1)</f>
        <v>0</v>
      </c>
      <c r="C97">
        <f>VLOOKUP($A97,Input_table[],C$1)</f>
        <v>0</v>
      </c>
      <c r="D97" t="str">
        <f>VLOOKUP($A97,Input_table[],D$1)</f>
        <v/>
      </c>
      <c r="E97" t="str">
        <f>VLOOKUP($A97,Input_table[],E$1)</f>
        <v/>
      </c>
      <c r="F97" t="str">
        <f>VLOOKUP($A97,Input_table[],F$1)</f>
        <v/>
      </c>
      <c r="G97" t="str">
        <f>VLOOKUP($A97,Input_table[],G$1)</f>
        <v/>
      </c>
      <c r="H97" t="str">
        <f>VLOOKUP($A97,Input_table[],H$1)</f>
        <v/>
      </c>
      <c r="I97" t="str">
        <f>VLOOKUP($A97,Input_table[],I$1)</f>
        <v/>
      </c>
      <c r="J97" t="str">
        <f>VLOOKUP($A97,Input_table[],J$1)</f>
        <v/>
      </c>
      <c r="K97" t="str">
        <f>VLOOKUP($A97,Input_table[],K$1)</f>
        <v/>
      </c>
      <c r="L97" t="str">
        <f>VLOOKUP($A97,Input_table[],L$1)</f>
        <v/>
      </c>
      <c r="M97" t="str">
        <f>VLOOKUP($A97,Input_table[],M$1)</f>
        <v/>
      </c>
      <c r="N97" t="str">
        <f>VLOOKUP($A97,Input_table[],N$1)</f>
        <v/>
      </c>
      <c r="O97" t="str">
        <f>VLOOKUP($A97,Input_table[],O$1)</f>
        <v/>
      </c>
      <c r="P97" t="str">
        <f>VLOOKUP($A97,Input_table[],P$1)</f>
        <v/>
      </c>
      <c r="Q97" t="str">
        <f>VLOOKUP($A97,Input_table[],Q$1)</f>
        <v/>
      </c>
      <c r="R97" t="str">
        <f>VLOOKUP($A97,Input_table[],R$1)</f>
        <v/>
      </c>
      <c r="S97" t="str">
        <f>VLOOKUP($A97,Input_table[],S$1)</f>
        <v/>
      </c>
      <c r="T97" t="str">
        <f>VLOOKUP($A97,Input_table[],T$1)</f>
        <v/>
      </c>
      <c r="U97" t="str">
        <f>VLOOKUP($A97,Input_table[],U$1)</f>
        <v/>
      </c>
      <c r="V97" t="str">
        <f>VLOOKUP($A97,Input_table[],V$1)</f>
        <v/>
      </c>
      <c r="W97" t="str">
        <f>VLOOKUP($A97,Input_table[],W$1)</f>
        <v/>
      </c>
      <c r="X97" t="str">
        <f>VLOOKUP($A97,Input_table[],X$1)</f>
        <v/>
      </c>
      <c r="Y97" t="str">
        <f>VLOOKUP($A97,Input_table[],Y$1)</f>
        <v/>
      </c>
      <c r="Z97" t="str">
        <f>VLOOKUP($A97,Input_table[],Z$1)</f>
        <v/>
      </c>
      <c r="AA97" t="str">
        <f>VLOOKUP($A97,Input_table[],AA$1)</f>
        <v/>
      </c>
      <c r="AB97" t="str">
        <f>VLOOKUP($A97,Input_table[],AB$1)</f>
        <v/>
      </c>
      <c r="AC97" t="str">
        <f>IF(AD97="","",AD97&amp;". "&amp;VLOOKUP($A97,Input_table[],AC$1))</f>
        <v/>
      </c>
      <c r="AD97" t="str">
        <f>IF(VLOOKUP($A97,Input_table[],AD$1)=0,"",VLOOKUP($A97,Input_table[],AD$1))</f>
        <v/>
      </c>
      <c r="AE97" t="str">
        <f t="shared" si="11"/>
        <v/>
      </c>
      <c r="AF97" t="str">
        <f t="shared" si="12"/>
        <v/>
      </c>
      <c r="AG97" t="str">
        <f t="shared" si="13"/>
        <v/>
      </c>
      <c r="AH97" t="str">
        <f t="shared" si="14"/>
        <v/>
      </c>
    </row>
    <row r="98" spans="1:34" x14ac:dyDescent="0.45">
      <c r="A98">
        <v>96</v>
      </c>
      <c r="B98">
        <f>VLOOKUP($A98,Input_table[],B$1)</f>
        <v>0</v>
      </c>
      <c r="C98">
        <f>VLOOKUP($A98,Input_table[],C$1)</f>
        <v>0</v>
      </c>
      <c r="D98" t="str">
        <f>VLOOKUP($A98,Input_table[],D$1)</f>
        <v/>
      </c>
      <c r="E98" t="str">
        <f>VLOOKUP($A98,Input_table[],E$1)</f>
        <v/>
      </c>
      <c r="F98" t="str">
        <f>VLOOKUP($A98,Input_table[],F$1)</f>
        <v/>
      </c>
      <c r="G98" t="str">
        <f>VLOOKUP($A98,Input_table[],G$1)</f>
        <v/>
      </c>
      <c r="H98" t="str">
        <f>VLOOKUP($A98,Input_table[],H$1)</f>
        <v/>
      </c>
      <c r="I98" t="str">
        <f>VLOOKUP($A98,Input_table[],I$1)</f>
        <v/>
      </c>
      <c r="J98" t="str">
        <f>VLOOKUP($A98,Input_table[],J$1)</f>
        <v/>
      </c>
      <c r="K98" t="str">
        <f>VLOOKUP($A98,Input_table[],K$1)</f>
        <v/>
      </c>
      <c r="L98" t="str">
        <f>VLOOKUP($A98,Input_table[],L$1)</f>
        <v/>
      </c>
      <c r="M98" t="str">
        <f>VLOOKUP($A98,Input_table[],M$1)</f>
        <v/>
      </c>
      <c r="N98" t="str">
        <f>VLOOKUP($A98,Input_table[],N$1)</f>
        <v/>
      </c>
      <c r="O98" t="str">
        <f>VLOOKUP($A98,Input_table[],O$1)</f>
        <v/>
      </c>
      <c r="P98" t="str">
        <f>VLOOKUP($A98,Input_table[],P$1)</f>
        <v/>
      </c>
      <c r="Q98" t="str">
        <f>VLOOKUP($A98,Input_table[],Q$1)</f>
        <v/>
      </c>
      <c r="R98" t="str">
        <f>VLOOKUP($A98,Input_table[],R$1)</f>
        <v/>
      </c>
      <c r="S98" t="str">
        <f>VLOOKUP($A98,Input_table[],S$1)</f>
        <v/>
      </c>
      <c r="T98" t="str">
        <f>VLOOKUP($A98,Input_table[],T$1)</f>
        <v/>
      </c>
      <c r="U98" t="str">
        <f>VLOOKUP($A98,Input_table[],U$1)</f>
        <v/>
      </c>
      <c r="V98" t="str">
        <f>VLOOKUP($A98,Input_table[],V$1)</f>
        <v/>
      </c>
      <c r="W98" t="str">
        <f>VLOOKUP($A98,Input_table[],W$1)</f>
        <v/>
      </c>
      <c r="X98" t="str">
        <f>VLOOKUP($A98,Input_table[],X$1)</f>
        <v/>
      </c>
      <c r="Y98" t="str">
        <f>VLOOKUP($A98,Input_table[],Y$1)</f>
        <v/>
      </c>
      <c r="Z98" t="str">
        <f>VLOOKUP($A98,Input_table[],Z$1)</f>
        <v/>
      </c>
      <c r="AA98" t="str">
        <f>VLOOKUP($A98,Input_table[],AA$1)</f>
        <v/>
      </c>
      <c r="AB98" t="str">
        <f>VLOOKUP($A98,Input_table[],AB$1)</f>
        <v/>
      </c>
      <c r="AC98" t="str">
        <f>IF(AD98="","",AD98&amp;". "&amp;VLOOKUP($A98,Input_table[],AC$1))</f>
        <v/>
      </c>
      <c r="AD98" t="str">
        <f>IF(VLOOKUP($A98,Input_table[],AD$1)=0,"",VLOOKUP($A98,Input_table[],AD$1))</f>
        <v/>
      </c>
      <c r="AE98" t="str">
        <f t="shared" si="11"/>
        <v/>
      </c>
      <c r="AF98" t="str">
        <f t="shared" si="12"/>
        <v/>
      </c>
      <c r="AG98" t="str">
        <f t="shared" si="13"/>
        <v/>
      </c>
      <c r="AH98" t="str">
        <f t="shared" si="14"/>
        <v/>
      </c>
    </row>
    <row r="99" spans="1:34" x14ac:dyDescent="0.45">
      <c r="A99">
        <v>97</v>
      </c>
      <c r="B99">
        <f>VLOOKUP($A99,Input_table[],B$1)</f>
        <v>0</v>
      </c>
      <c r="C99">
        <f>VLOOKUP($A99,Input_table[],C$1)</f>
        <v>0</v>
      </c>
      <c r="D99" t="str">
        <f>VLOOKUP($A99,Input_table[],D$1)</f>
        <v/>
      </c>
      <c r="E99" t="str">
        <f>VLOOKUP($A99,Input_table[],E$1)</f>
        <v/>
      </c>
      <c r="F99" t="str">
        <f>VLOOKUP($A99,Input_table[],F$1)</f>
        <v/>
      </c>
      <c r="G99" t="str">
        <f>VLOOKUP($A99,Input_table[],G$1)</f>
        <v/>
      </c>
      <c r="H99" t="str">
        <f>VLOOKUP($A99,Input_table[],H$1)</f>
        <v/>
      </c>
      <c r="I99" t="str">
        <f>VLOOKUP($A99,Input_table[],I$1)</f>
        <v/>
      </c>
      <c r="J99" t="str">
        <f>VLOOKUP($A99,Input_table[],J$1)</f>
        <v/>
      </c>
      <c r="K99" t="str">
        <f>VLOOKUP($A99,Input_table[],K$1)</f>
        <v/>
      </c>
      <c r="L99" t="str">
        <f>VLOOKUP($A99,Input_table[],L$1)</f>
        <v/>
      </c>
      <c r="M99" t="str">
        <f>VLOOKUP($A99,Input_table[],M$1)</f>
        <v/>
      </c>
      <c r="N99" t="str">
        <f>VLOOKUP($A99,Input_table[],N$1)</f>
        <v/>
      </c>
      <c r="O99" t="str">
        <f>VLOOKUP($A99,Input_table[],O$1)</f>
        <v/>
      </c>
      <c r="P99" t="str">
        <f>VLOOKUP($A99,Input_table[],P$1)</f>
        <v/>
      </c>
      <c r="Q99" t="str">
        <f>VLOOKUP($A99,Input_table[],Q$1)</f>
        <v/>
      </c>
      <c r="R99" t="str">
        <f>VLOOKUP($A99,Input_table[],R$1)</f>
        <v/>
      </c>
      <c r="S99" t="str">
        <f>VLOOKUP($A99,Input_table[],S$1)</f>
        <v/>
      </c>
      <c r="T99" t="str">
        <f>VLOOKUP($A99,Input_table[],T$1)</f>
        <v/>
      </c>
      <c r="U99" t="str">
        <f>VLOOKUP($A99,Input_table[],U$1)</f>
        <v/>
      </c>
      <c r="V99" t="str">
        <f>VLOOKUP($A99,Input_table[],V$1)</f>
        <v/>
      </c>
      <c r="W99" t="str">
        <f>VLOOKUP($A99,Input_table[],W$1)</f>
        <v/>
      </c>
      <c r="X99" t="str">
        <f>VLOOKUP($A99,Input_table[],X$1)</f>
        <v/>
      </c>
      <c r="Y99" t="str">
        <f>VLOOKUP($A99,Input_table[],Y$1)</f>
        <v/>
      </c>
      <c r="Z99" t="str">
        <f>VLOOKUP($A99,Input_table[],Z$1)</f>
        <v/>
      </c>
      <c r="AA99" t="str">
        <f>VLOOKUP($A99,Input_table[],AA$1)</f>
        <v/>
      </c>
      <c r="AB99" t="str">
        <f>VLOOKUP($A99,Input_table[],AB$1)</f>
        <v/>
      </c>
      <c r="AC99" t="str">
        <f>IF(AD99="","",AD99&amp;". "&amp;VLOOKUP($A99,Input_table[],AC$1))</f>
        <v/>
      </c>
      <c r="AD99" t="str">
        <f>IF(VLOOKUP($A99,Input_table[],AD$1)=0,"",VLOOKUP($A99,Input_table[],AD$1))</f>
        <v/>
      </c>
      <c r="AE99" t="str">
        <f t="shared" si="11"/>
        <v/>
      </c>
      <c r="AF99" t="str">
        <f t="shared" si="12"/>
        <v/>
      </c>
      <c r="AG99" t="str">
        <f t="shared" si="13"/>
        <v/>
      </c>
      <c r="AH99" t="str">
        <f t="shared" si="14"/>
        <v/>
      </c>
    </row>
    <row r="100" spans="1:34" x14ac:dyDescent="0.45">
      <c r="A100">
        <v>98</v>
      </c>
      <c r="B100">
        <f>VLOOKUP($A100,Input_table[],B$1)</f>
        <v>0</v>
      </c>
      <c r="C100">
        <f>VLOOKUP($A100,Input_table[],C$1)</f>
        <v>0</v>
      </c>
      <c r="D100" t="str">
        <f>VLOOKUP($A100,Input_table[],D$1)</f>
        <v/>
      </c>
      <c r="E100" t="str">
        <f>VLOOKUP($A100,Input_table[],E$1)</f>
        <v/>
      </c>
      <c r="F100" t="str">
        <f>VLOOKUP($A100,Input_table[],F$1)</f>
        <v/>
      </c>
      <c r="G100" t="str">
        <f>VLOOKUP($A100,Input_table[],G$1)</f>
        <v/>
      </c>
      <c r="H100" t="str">
        <f>VLOOKUP($A100,Input_table[],H$1)</f>
        <v/>
      </c>
      <c r="I100" t="str">
        <f>VLOOKUP($A100,Input_table[],I$1)</f>
        <v/>
      </c>
      <c r="J100" t="str">
        <f>VLOOKUP($A100,Input_table[],J$1)</f>
        <v/>
      </c>
      <c r="K100" t="str">
        <f>VLOOKUP($A100,Input_table[],K$1)</f>
        <v/>
      </c>
      <c r="L100" t="str">
        <f>VLOOKUP($A100,Input_table[],L$1)</f>
        <v/>
      </c>
      <c r="M100" t="str">
        <f>VLOOKUP($A100,Input_table[],M$1)</f>
        <v/>
      </c>
      <c r="N100" t="str">
        <f>VLOOKUP($A100,Input_table[],N$1)</f>
        <v/>
      </c>
      <c r="O100" t="str">
        <f>VLOOKUP($A100,Input_table[],O$1)</f>
        <v/>
      </c>
      <c r="P100" t="str">
        <f>VLOOKUP($A100,Input_table[],P$1)</f>
        <v/>
      </c>
      <c r="Q100" t="str">
        <f>VLOOKUP($A100,Input_table[],Q$1)</f>
        <v/>
      </c>
      <c r="R100" t="str">
        <f>VLOOKUP($A100,Input_table[],R$1)</f>
        <v/>
      </c>
      <c r="S100" t="str">
        <f>VLOOKUP($A100,Input_table[],S$1)</f>
        <v/>
      </c>
      <c r="T100" t="str">
        <f>VLOOKUP($A100,Input_table[],T$1)</f>
        <v/>
      </c>
      <c r="U100" t="str">
        <f>VLOOKUP($A100,Input_table[],U$1)</f>
        <v/>
      </c>
      <c r="V100" t="str">
        <f>VLOOKUP($A100,Input_table[],V$1)</f>
        <v/>
      </c>
      <c r="W100" t="str">
        <f>VLOOKUP($A100,Input_table[],W$1)</f>
        <v/>
      </c>
      <c r="X100" t="str">
        <f>VLOOKUP($A100,Input_table[],X$1)</f>
        <v/>
      </c>
      <c r="Y100" t="str">
        <f>VLOOKUP($A100,Input_table[],Y$1)</f>
        <v/>
      </c>
      <c r="Z100" t="str">
        <f>VLOOKUP($A100,Input_table[],Z$1)</f>
        <v/>
      </c>
      <c r="AA100" t="str">
        <f>VLOOKUP($A100,Input_table[],AA$1)</f>
        <v/>
      </c>
      <c r="AB100" t="str">
        <f>VLOOKUP($A100,Input_table[],AB$1)</f>
        <v/>
      </c>
      <c r="AC100" t="str">
        <f>IF(AD100="","",AD100&amp;". "&amp;VLOOKUP($A100,Input_table[],AC$1))</f>
        <v/>
      </c>
      <c r="AD100" t="str">
        <f>IF(VLOOKUP($A100,Input_table[],AD$1)=0,"",VLOOKUP($A100,Input_table[],AD$1))</f>
        <v/>
      </c>
      <c r="AE100" t="str">
        <f t="shared" si="11"/>
        <v/>
      </c>
      <c r="AF100" t="str">
        <f t="shared" si="12"/>
        <v/>
      </c>
      <c r="AG100" t="str">
        <f t="shared" si="13"/>
        <v/>
      </c>
      <c r="AH100" t="str">
        <f t="shared" si="14"/>
        <v/>
      </c>
    </row>
    <row r="101" spans="1:34" x14ac:dyDescent="0.45">
      <c r="A101">
        <v>99</v>
      </c>
      <c r="B101">
        <f>VLOOKUP($A101,Input_table[],B$1)</f>
        <v>0</v>
      </c>
      <c r="C101">
        <f>VLOOKUP($A101,Input_table[],C$1)</f>
        <v>0</v>
      </c>
      <c r="D101" t="str">
        <f>VLOOKUP($A101,Input_table[],D$1)</f>
        <v/>
      </c>
      <c r="E101" t="str">
        <f>VLOOKUP($A101,Input_table[],E$1)</f>
        <v/>
      </c>
      <c r="F101" t="str">
        <f>VLOOKUP($A101,Input_table[],F$1)</f>
        <v/>
      </c>
      <c r="G101" t="str">
        <f>VLOOKUP($A101,Input_table[],G$1)</f>
        <v/>
      </c>
      <c r="H101" t="str">
        <f>VLOOKUP($A101,Input_table[],H$1)</f>
        <v/>
      </c>
      <c r="I101" t="str">
        <f>VLOOKUP($A101,Input_table[],I$1)</f>
        <v/>
      </c>
      <c r="J101" t="str">
        <f>VLOOKUP($A101,Input_table[],J$1)</f>
        <v/>
      </c>
      <c r="K101" t="str">
        <f>VLOOKUP($A101,Input_table[],K$1)</f>
        <v/>
      </c>
      <c r="L101" t="str">
        <f>VLOOKUP($A101,Input_table[],L$1)</f>
        <v/>
      </c>
      <c r="M101" t="str">
        <f>VLOOKUP($A101,Input_table[],M$1)</f>
        <v/>
      </c>
      <c r="N101" t="str">
        <f>VLOOKUP($A101,Input_table[],N$1)</f>
        <v/>
      </c>
      <c r="O101" t="str">
        <f>VLOOKUP($A101,Input_table[],O$1)</f>
        <v/>
      </c>
      <c r="P101" t="str">
        <f>VLOOKUP($A101,Input_table[],P$1)</f>
        <v/>
      </c>
      <c r="Q101" t="str">
        <f>VLOOKUP($A101,Input_table[],Q$1)</f>
        <v/>
      </c>
      <c r="R101" t="str">
        <f>VLOOKUP($A101,Input_table[],R$1)</f>
        <v/>
      </c>
      <c r="S101" t="str">
        <f>VLOOKUP($A101,Input_table[],S$1)</f>
        <v/>
      </c>
      <c r="T101" t="str">
        <f>VLOOKUP($A101,Input_table[],T$1)</f>
        <v/>
      </c>
      <c r="U101" t="str">
        <f>VLOOKUP($A101,Input_table[],U$1)</f>
        <v/>
      </c>
      <c r="V101" t="str">
        <f>VLOOKUP($A101,Input_table[],V$1)</f>
        <v/>
      </c>
      <c r="W101" t="str">
        <f>VLOOKUP($A101,Input_table[],W$1)</f>
        <v/>
      </c>
      <c r="X101" t="str">
        <f>VLOOKUP($A101,Input_table[],X$1)</f>
        <v/>
      </c>
      <c r="Y101" t="str">
        <f>VLOOKUP($A101,Input_table[],Y$1)</f>
        <v/>
      </c>
      <c r="Z101" t="str">
        <f>VLOOKUP($A101,Input_table[],Z$1)</f>
        <v/>
      </c>
      <c r="AA101" t="str">
        <f>VLOOKUP($A101,Input_table[],AA$1)</f>
        <v/>
      </c>
      <c r="AB101" t="str">
        <f>VLOOKUP($A101,Input_table[],AB$1)</f>
        <v/>
      </c>
      <c r="AC101" t="str">
        <f>IF(AD101="","",AD101&amp;". "&amp;VLOOKUP($A101,Input_table[],AC$1))</f>
        <v/>
      </c>
      <c r="AD101" t="str">
        <f>IF(VLOOKUP($A101,Input_table[],AD$1)=0,"",VLOOKUP($A101,Input_table[],AD$1))</f>
        <v/>
      </c>
      <c r="AE101" t="str">
        <f t="shared" si="11"/>
        <v/>
      </c>
      <c r="AF101" t="str">
        <f t="shared" si="12"/>
        <v/>
      </c>
      <c r="AG101" t="str">
        <f t="shared" si="13"/>
        <v/>
      </c>
      <c r="AH101" t="str">
        <f t="shared" si="14"/>
        <v/>
      </c>
    </row>
    <row r="102" spans="1:34" x14ac:dyDescent="0.45">
      <c r="A102">
        <v>100</v>
      </c>
      <c r="B102">
        <f>VLOOKUP($A102,Input_table[],B$1)</f>
        <v>0</v>
      </c>
      <c r="C102">
        <f>VLOOKUP($A102,Input_table[],C$1)</f>
        <v>0</v>
      </c>
      <c r="D102" t="str">
        <f>VLOOKUP($A102,Input_table[],D$1)</f>
        <v/>
      </c>
      <c r="E102" t="str">
        <f>VLOOKUP($A102,Input_table[],E$1)</f>
        <v/>
      </c>
      <c r="F102" t="str">
        <f>VLOOKUP($A102,Input_table[],F$1)</f>
        <v/>
      </c>
      <c r="G102" t="str">
        <f>VLOOKUP($A102,Input_table[],G$1)</f>
        <v/>
      </c>
      <c r="H102" t="str">
        <f>VLOOKUP($A102,Input_table[],H$1)</f>
        <v/>
      </c>
      <c r="I102" t="str">
        <f>VLOOKUP($A102,Input_table[],I$1)</f>
        <v/>
      </c>
      <c r="J102" t="str">
        <f>VLOOKUP($A102,Input_table[],J$1)</f>
        <v/>
      </c>
      <c r="K102" t="str">
        <f>VLOOKUP($A102,Input_table[],K$1)</f>
        <v/>
      </c>
      <c r="L102" t="str">
        <f>VLOOKUP($A102,Input_table[],L$1)</f>
        <v/>
      </c>
      <c r="M102" t="str">
        <f>VLOOKUP($A102,Input_table[],M$1)</f>
        <v/>
      </c>
      <c r="N102" t="str">
        <f>VLOOKUP($A102,Input_table[],N$1)</f>
        <v/>
      </c>
      <c r="O102" t="str">
        <f>VLOOKUP($A102,Input_table[],O$1)</f>
        <v/>
      </c>
      <c r="P102" t="str">
        <f>VLOOKUP($A102,Input_table[],P$1)</f>
        <v/>
      </c>
      <c r="Q102" t="str">
        <f>VLOOKUP($A102,Input_table[],Q$1)</f>
        <v/>
      </c>
      <c r="R102" t="str">
        <f>VLOOKUP($A102,Input_table[],R$1)</f>
        <v/>
      </c>
      <c r="S102" t="str">
        <f>VLOOKUP($A102,Input_table[],S$1)</f>
        <v/>
      </c>
      <c r="T102" t="str">
        <f>VLOOKUP($A102,Input_table[],T$1)</f>
        <v/>
      </c>
      <c r="U102" t="str">
        <f>VLOOKUP($A102,Input_table[],U$1)</f>
        <v/>
      </c>
      <c r="V102" t="str">
        <f>VLOOKUP($A102,Input_table[],V$1)</f>
        <v/>
      </c>
      <c r="W102" t="str">
        <f>VLOOKUP($A102,Input_table[],W$1)</f>
        <v/>
      </c>
      <c r="X102" t="str">
        <f>VLOOKUP($A102,Input_table[],X$1)</f>
        <v/>
      </c>
      <c r="Y102" t="str">
        <f>VLOOKUP($A102,Input_table[],Y$1)</f>
        <v/>
      </c>
      <c r="Z102" t="str">
        <f>VLOOKUP($A102,Input_table[],Z$1)</f>
        <v/>
      </c>
      <c r="AA102" t="str">
        <f>VLOOKUP($A102,Input_table[],AA$1)</f>
        <v/>
      </c>
      <c r="AB102" t="str">
        <f>VLOOKUP($A102,Input_table[],AB$1)</f>
        <v/>
      </c>
      <c r="AC102" t="str">
        <f>IF(AD102="","",AD102&amp;". "&amp;VLOOKUP($A102,Input_table[],AC$1))</f>
        <v/>
      </c>
      <c r="AD102" t="str">
        <f>IF(VLOOKUP($A102,Input_table[],AD$1)=0,"",VLOOKUP($A102,Input_table[],AD$1))</f>
        <v/>
      </c>
      <c r="AE102" t="str">
        <f t="shared" si="11"/>
        <v/>
      </c>
      <c r="AF102" t="str">
        <f t="shared" si="12"/>
        <v/>
      </c>
      <c r="AG102" t="str">
        <f t="shared" si="13"/>
        <v/>
      </c>
      <c r="AH102" t="str">
        <f t="shared" si="14"/>
        <v/>
      </c>
    </row>
    <row r="103" spans="1:34" x14ac:dyDescent="0.45">
      <c r="A103" s="1"/>
      <c r="B103" s="1"/>
      <c r="C103" s="1"/>
      <c r="D103" s="1" t="str">
        <f>CONCATENATE(D3,D4,D5,D6,D7,D8,D9,D10,D11,D12,D13,D14,D15,D16,D17,D18,D19,D20,D21,D22,D23,D24,D25,D26,D27,D28,D29,D30,D31,D32,D33,D34,D35,D36,D37,D38,D39,D40,D41,D42,D43,D44,D45,D46,D47,D48,D49,D50,D51,D52,D53,D54,D55,D56,D57,D58,D59,D60,D61,D62,D63,D64,D65,D66,D67,D68,D69,D70,D71,D72,D73,D74,D75,D76,D77,D78,D79,D80,D81,D82,D83,D84,D85,D86,D87,D88,D89,D90,D91,D92,D93,D94,D95,D96,D97,D98,D99,D100,D101,D102)</f>
        <v/>
      </c>
      <c r="E103" s="1" t="str">
        <f t="shared" ref="E103:AB103" si="15">CONCATENATE(E3,E4,E5,E6,E7,E8,E9,E10,E11,E12,E13,E14,E15,E16,E17,E18,E19,E20,E21,E22,E23,E24,E25,E26,E27,E28,E29,E30,E31,E32,E33,E34,E35,E36,E37,E38,E39,E40,E41,E42,E43,E44,E45,E46,E47,E48,E49,E50,E51,E52,E53,E54,E55,E56,E57,E58,E59,E60,E61,E62,E63,E64,E65,E66,E67,E68,E69,E70,E71,E72,E73,E74,E75,E76,E77,E78,E79,E80,E81,E82,E83,E84,E85,E86,E87,E88,E89,E90,E91,E92,E93,E94,E95,E96,E97,E98,E99,E100,E101,E102)</f>
        <v/>
      </c>
      <c r="F103" s="1" t="str">
        <f t="shared" si="15"/>
        <v/>
      </c>
      <c r="G103" s="1" t="str">
        <f t="shared" si="15"/>
        <v/>
      </c>
      <c r="H103" s="1" t="str">
        <f t="shared" si="15"/>
        <v/>
      </c>
      <c r="I103" s="1" t="str">
        <f t="shared" si="15"/>
        <v/>
      </c>
      <c r="J103" s="1" t="str">
        <f t="shared" si="15"/>
        <v/>
      </c>
      <c r="K103" s="1" t="str">
        <f t="shared" si="15"/>
        <v/>
      </c>
      <c r="L103" s="1" t="str">
        <f t="shared" si="15"/>
        <v/>
      </c>
      <c r="M103" s="1" t="str">
        <f t="shared" si="15"/>
        <v/>
      </c>
      <c r="N103" s="1" t="str">
        <f t="shared" si="15"/>
        <v/>
      </c>
      <c r="O103" s="1" t="str">
        <f t="shared" si="15"/>
        <v/>
      </c>
      <c r="P103" s="1" t="str">
        <f t="shared" si="15"/>
        <v/>
      </c>
      <c r="Q103" s="1" t="str">
        <f t="shared" si="15"/>
        <v/>
      </c>
      <c r="R103" s="1" t="str">
        <f t="shared" si="15"/>
        <v/>
      </c>
      <c r="S103" s="1" t="str">
        <f t="shared" si="15"/>
        <v/>
      </c>
      <c r="T103" s="1" t="str">
        <f t="shared" si="15"/>
        <v/>
      </c>
      <c r="U103" s="1" t="str">
        <f t="shared" si="15"/>
        <v/>
      </c>
      <c r="V103" s="1" t="str">
        <f t="shared" si="15"/>
        <v/>
      </c>
      <c r="W103" s="1" t="str">
        <f t="shared" si="15"/>
        <v/>
      </c>
      <c r="X103" s="1" t="str">
        <f t="shared" si="15"/>
        <v/>
      </c>
      <c r="Y103" s="1" t="str">
        <f t="shared" si="15"/>
        <v/>
      </c>
      <c r="Z103" s="1" t="str">
        <f t="shared" si="15"/>
        <v/>
      </c>
      <c r="AA103" s="1" t="str">
        <f t="shared" si="15"/>
        <v/>
      </c>
      <c r="AB103" s="1" t="str">
        <f t="shared" si="15"/>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workbookViewId="0">
      <selection activeCell="D17" sqref="D17"/>
    </sheetView>
  </sheetViews>
  <sheetFormatPr defaultRowHeight="13.5" x14ac:dyDescent="0.35"/>
  <cols>
    <col min="1" max="1" width="9.86328125" style="2" customWidth="1"/>
    <col min="2" max="2" width="3.19921875" style="2" bestFit="1" customWidth="1"/>
    <col min="3" max="7" width="15.33203125" style="2" customWidth="1"/>
    <col min="8" max="16384" width="9.06640625" style="2"/>
  </cols>
  <sheetData>
    <row r="1" spans="1:11" ht="27.75" customHeight="1" x14ac:dyDescent="0.75">
      <c r="A1" s="52" t="str">
        <f>'Input table'!A10</f>
        <v>Risk Assessment</v>
      </c>
      <c r="B1" s="13"/>
      <c r="C1" s="13"/>
      <c r="D1" s="281" t="str">
        <f>'Input table'!C10</f>
        <v>&lt;country name&gt;</v>
      </c>
      <c r="E1" s="281"/>
      <c r="F1" s="281"/>
      <c r="G1" s="281"/>
      <c r="H1" s="281"/>
      <c r="I1" s="14"/>
      <c r="J1" s="14"/>
      <c r="K1" s="14"/>
    </row>
    <row r="2" spans="1:11" x14ac:dyDescent="0.35">
      <c r="A2" s="13"/>
      <c r="B2" s="13"/>
      <c r="C2" s="13"/>
      <c r="D2" s="13"/>
      <c r="E2" s="13"/>
      <c r="F2" s="13"/>
      <c r="G2" s="13"/>
      <c r="H2" s="13"/>
    </row>
    <row r="3" spans="1:11" ht="27.75" x14ac:dyDescent="0.75">
      <c r="A3" s="13"/>
      <c r="B3" s="13"/>
      <c r="C3" s="280" t="s">
        <v>108</v>
      </c>
      <c r="D3" s="280"/>
      <c r="E3" s="280"/>
      <c r="F3" s="280"/>
      <c r="G3" s="280"/>
      <c r="H3" s="13"/>
    </row>
    <row r="4" spans="1:11" ht="63.4" customHeight="1" x14ac:dyDescent="0.35">
      <c r="A4" s="278" t="str">
        <f>Help!B178</f>
        <v>Impact</v>
      </c>
      <c r="B4" s="10" t="str">
        <f>Help!B183</f>
        <v>Critical</v>
      </c>
      <c r="C4" s="171" t="str">
        <f>'to hide calculation'!X103</f>
        <v/>
      </c>
      <c r="D4" s="172" t="str">
        <f>'to hide calculation'!Y103</f>
        <v/>
      </c>
      <c r="E4" s="173" t="str">
        <f>'to hide calculation'!Z103</f>
        <v/>
      </c>
      <c r="F4" s="174" t="str">
        <f>'to hide calculation'!AA103</f>
        <v/>
      </c>
      <c r="G4" s="174" t="str">
        <f>'to hide calculation'!AB103</f>
        <v/>
      </c>
      <c r="H4" s="13"/>
    </row>
    <row r="5" spans="1:11" ht="63.4" customHeight="1" x14ac:dyDescent="0.35">
      <c r="A5" s="278"/>
      <c r="B5" s="10" t="str">
        <f>Help!B182</f>
        <v>Severe</v>
      </c>
      <c r="C5" s="171" t="str">
        <f>'to hide calculation'!S103</f>
        <v/>
      </c>
      <c r="D5" s="172" t="str">
        <f>'to hide calculation'!T103</f>
        <v/>
      </c>
      <c r="E5" s="173" t="str">
        <f>'to hide calculation'!U103</f>
        <v/>
      </c>
      <c r="F5" s="173" t="str">
        <f>'to hide calculation'!V103</f>
        <v/>
      </c>
      <c r="G5" s="174" t="str">
        <f>'to hide calculation'!W103</f>
        <v/>
      </c>
      <c r="H5" s="13"/>
    </row>
    <row r="6" spans="1:11" ht="63.4" customHeight="1" x14ac:dyDescent="0.35">
      <c r="A6" s="278"/>
      <c r="B6" s="10" t="str">
        <f>Help!B181</f>
        <v>Moderate</v>
      </c>
      <c r="C6" s="175" t="str">
        <f>'to hide calculation'!N103</f>
        <v/>
      </c>
      <c r="D6" s="171" t="str">
        <f>'to hide calculation'!O103</f>
        <v/>
      </c>
      <c r="E6" s="172" t="str">
        <f>'to hide calculation'!P103</f>
        <v/>
      </c>
      <c r="F6" s="173" t="str">
        <f>'to hide calculation'!Q103</f>
        <v/>
      </c>
      <c r="G6" s="173" t="str">
        <f>'to hide calculation'!R103</f>
        <v/>
      </c>
      <c r="H6" s="13"/>
    </row>
    <row r="7" spans="1:11" ht="63.4" customHeight="1" x14ac:dyDescent="0.35">
      <c r="A7" s="278"/>
      <c r="B7" s="10" t="str">
        <f>Help!B180</f>
        <v>Minor</v>
      </c>
      <c r="C7" s="175" t="str">
        <f>'to hide calculation'!I103</f>
        <v/>
      </c>
      <c r="D7" s="171" t="str">
        <f>'to hide calculation'!J103</f>
        <v/>
      </c>
      <c r="E7" s="171" t="str">
        <f>'to hide calculation'!K103</f>
        <v/>
      </c>
      <c r="F7" s="172" t="str">
        <f>'to hide calculation'!L103</f>
        <v/>
      </c>
      <c r="G7" s="172" t="str">
        <f>'to hide calculation'!M103</f>
        <v/>
      </c>
      <c r="H7" s="13"/>
    </row>
    <row r="8" spans="1:11" ht="63.4" customHeight="1" x14ac:dyDescent="0.35">
      <c r="A8" s="278"/>
      <c r="B8" s="10" t="str">
        <f>Help!B179</f>
        <v>Negligible</v>
      </c>
      <c r="C8" s="175" t="str">
        <f>'to hide calculation'!D103</f>
        <v/>
      </c>
      <c r="D8" s="175" t="str">
        <f>'to hide calculation'!E103</f>
        <v/>
      </c>
      <c r="E8" s="175" t="str">
        <f>'to hide calculation'!F103</f>
        <v/>
      </c>
      <c r="F8" s="171" t="str">
        <f>'to hide calculation'!G103</f>
        <v/>
      </c>
      <c r="G8" s="171" t="str">
        <f>'to hide calculation'!H103</f>
        <v/>
      </c>
      <c r="H8" s="13"/>
    </row>
    <row r="9" spans="1:11" x14ac:dyDescent="0.35">
      <c r="A9" s="11"/>
      <c r="B9" s="12"/>
      <c r="C9" s="12" t="str">
        <f>Help!B77</f>
        <v>Very unlikely</v>
      </c>
      <c r="D9" s="12" t="str">
        <f>Help!B78</f>
        <v>Unlikely</v>
      </c>
      <c r="E9" s="12" t="str">
        <f>Help!B79</f>
        <v>Likely</v>
      </c>
      <c r="F9" s="12" t="str">
        <f>Help!B80</f>
        <v>Very likely</v>
      </c>
      <c r="G9" s="12" t="str">
        <f>Help!B81</f>
        <v>Almost certain</v>
      </c>
      <c r="H9" s="13"/>
    </row>
    <row r="10" spans="1:11" ht="22.9" x14ac:dyDescent="0.65">
      <c r="A10" s="13"/>
      <c r="B10" s="13"/>
      <c r="C10" s="279" t="str">
        <f>Help!A76</f>
        <v>Likelihood</v>
      </c>
      <c r="D10" s="279"/>
      <c r="E10" s="279"/>
      <c r="F10" s="279"/>
      <c r="G10" s="279"/>
      <c r="H10" s="13"/>
    </row>
    <row r="11" spans="1:11" x14ac:dyDescent="0.35">
      <c r="A11" s="13"/>
      <c r="B11" s="13"/>
      <c r="C11" s="13"/>
      <c r="D11" s="13"/>
      <c r="E11" s="13"/>
      <c r="F11" s="13"/>
      <c r="G11" s="13"/>
      <c r="H11" s="13"/>
    </row>
    <row r="12" spans="1:11" x14ac:dyDescent="0.35">
      <c r="A12" s="13" t="s">
        <v>109</v>
      </c>
      <c r="B12" s="13"/>
      <c r="C12" s="13"/>
      <c r="D12" s="13"/>
      <c r="E12" s="13"/>
      <c r="F12" s="13"/>
      <c r="G12" s="53" t="str">
        <f>'Input table'!Y10</f>
        <v>&lt;date&gt;</v>
      </c>
      <c r="H12" s="13"/>
    </row>
  </sheetData>
  <sheetProtection algorithmName="SHA-512" hashValue="DSKSgCF+LeGzZ46TNX1kGlKQW1RVNUhEKMVx18Rkz10W6eV4niUk8UUVWS6Uv4l2ai26twFebWy94bYXTp7agg==" saltValue="+XTGOvMUrGrIEWuAAAZtWg==" spinCount="100000" sheet="1" objects="1" scenarios="1"/>
  <mergeCells count="4">
    <mergeCell ref="A4:A8"/>
    <mergeCell ref="C10:G10"/>
    <mergeCell ref="C3:G3"/>
    <mergeCell ref="D1:H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B23" sqref="B23"/>
    </sheetView>
  </sheetViews>
  <sheetFormatPr defaultRowHeight="14.25" x14ac:dyDescent="0.45"/>
  <cols>
    <col min="1" max="1" width="22.1328125" style="46" customWidth="1"/>
    <col min="2" max="3" width="11.796875" style="48" customWidth="1"/>
    <col min="4" max="4" width="16" style="48" customWidth="1"/>
    <col min="5" max="16384" width="9.06640625" style="46"/>
  </cols>
  <sheetData>
    <row r="1" spans="1:4" x14ac:dyDescent="0.45">
      <c r="A1" s="282" t="s">
        <v>132</v>
      </c>
      <c r="B1" s="282"/>
      <c r="C1" s="282"/>
      <c r="D1" s="282"/>
    </row>
    <row r="2" spans="1:4" x14ac:dyDescent="0.45">
      <c r="A2" s="282" t="s">
        <v>133</v>
      </c>
      <c r="B2" s="282"/>
      <c r="C2" s="282"/>
      <c r="D2" s="282"/>
    </row>
    <row r="4" spans="1:4" ht="21.4" thickBot="1" x14ac:dyDescent="0.7">
      <c r="A4" s="285" t="str">
        <f>'Input table'!C10</f>
        <v>&lt;country name&gt;</v>
      </c>
      <c r="B4" s="285"/>
      <c r="C4" s="285"/>
      <c r="D4" s="50" t="str">
        <f>'Input table'!Y10</f>
        <v>&lt;date&gt;</v>
      </c>
    </row>
    <row r="5" spans="1:4" ht="18.399999999999999" thickBot="1" x14ac:dyDescent="0.6">
      <c r="A5" s="51" t="s">
        <v>134</v>
      </c>
      <c r="B5" s="283" t="s">
        <v>138</v>
      </c>
      <c r="C5" s="283"/>
      <c r="D5" s="284"/>
    </row>
    <row r="6" spans="1:4" ht="57.4" thickBot="1" x14ac:dyDescent="0.5">
      <c r="A6" s="170" t="s">
        <v>127</v>
      </c>
      <c r="B6" s="167" t="s">
        <v>135</v>
      </c>
      <c r="C6" s="168" t="s">
        <v>136</v>
      </c>
      <c r="D6" s="169" t="s">
        <v>137</v>
      </c>
    </row>
    <row r="7" spans="1:4" ht="14.65" thickBot="1" x14ac:dyDescent="0.5">
      <c r="A7" s="161" t="s">
        <v>126</v>
      </c>
      <c r="B7" s="158"/>
      <c r="C7" s="159"/>
      <c r="D7" s="160"/>
    </row>
    <row r="8" spans="1:4" ht="14.65" thickBot="1" x14ac:dyDescent="0.5">
      <c r="A8" s="47" t="s">
        <v>131</v>
      </c>
      <c r="B8" s="49">
        <v>1</v>
      </c>
      <c r="C8" s="49">
        <v>1</v>
      </c>
      <c r="D8" s="49">
        <v>1</v>
      </c>
    </row>
    <row r="9" spans="1:4" ht="14.65" thickBot="1" x14ac:dyDescent="0.5">
      <c r="A9" s="162" t="s">
        <v>125</v>
      </c>
      <c r="B9" s="158"/>
      <c r="C9" s="159"/>
      <c r="D9" s="160"/>
    </row>
    <row r="10" spans="1:4" ht="14.65" thickBot="1" x14ac:dyDescent="0.5">
      <c r="A10" s="47" t="s">
        <v>128</v>
      </c>
      <c r="B10" s="49">
        <v>1</v>
      </c>
      <c r="C10" s="49">
        <v>1</v>
      </c>
      <c r="D10" s="49">
        <v>1</v>
      </c>
    </row>
    <row r="11" spans="1:4" ht="14.65" thickBot="1" x14ac:dyDescent="0.5">
      <c r="A11" s="163" t="s">
        <v>124</v>
      </c>
      <c r="B11" s="158"/>
      <c r="C11" s="159"/>
      <c r="D11" s="160"/>
    </row>
    <row r="12" spans="1:4" ht="14.65" thickBot="1" x14ac:dyDescent="0.5">
      <c r="A12" s="166" t="s">
        <v>130</v>
      </c>
      <c r="B12" s="158">
        <v>1</v>
      </c>
      <c r="C12" s="159">
        <v>1</v>
      </c>
      <c r="D12" s="160">
        <v>0</v>
      </c>
    </row>
    <row r="13" spans="1:4" ht="14.65" thickBot="1" x14ac:dyDescent="0.5">
      <c r="A13" s="164" t="s">
        <v>123</v>
      </c>
      <c r="B13" s="158"/>
      <c r="C13" s="159"/>
      <c r="D13" s="160"/>
    </row>
    <row r="14" spans="1:4" ht="14.65" thickBot="1" x14ac:dyDescent="0.5">
      <c r="A14" s="166" t="s">
        <v>129</v>
      </c>
      <c r="B14" s="158">
        <v>1</v>
      </c>
      <c r="C14" s="159">
        <v>0</v>
      </c>
      <c r="D14" s="160">
        <v>0</v>
      </c>
    </row>
    <row r="15" spans="1:4" ht="14.65" thickBot="1" x14ac:dyDescent="0.5">
      <c r="A15" s="165" t="s">
        <v>122</v>
      </c>
      <c r="B15" s="158"/>
      <c r="C15" s="159"/>
      <c r="D15" s="160"/>
    </row>
    <row r="16" spans="1:4" ht="14.65" thickBot="1" x14ac:dyDescent="0.5">
      <c r="A16" s="47" t="s">
        <v>203</v>
      </c>
      <c r="B16" s="49">
        <v>1</v>
      </c>
      <c r="C16" s="49">
        <v>0</v>
      </c>
      <c r="D16" s="49">
        <v>0</v>
      </c>
    </row>
    <row r="17" spans="1:4" ht="14.65" thickBot="1" x14ac:dyDescent="0.5">
      <c r="A17" s="166" t="s">
        <v>127</v>
      </c>
      <c r="B17" s="158"/>
      <c r="C17" s="159"/>
      <c r="D17" s="160"/>
    </row>
    <row r="18" spans="1:4" x14ac:dyDescent="0.45">
      <c r="A18" s="47"/>
      <c r="B18" s="49">
        <v>0</v>
      </c>
      <c r="C18" s="49">
        <v>0</v>
      </c>
      <c r="D18" s="49">
        <v>0</v>
      </c>
    </row>
    <row r="19" spans="1:4" x14ac:dyDescent="0.45">
      <c r="A19"/>
      <c r="B19"/>
      <c r="C19"/>
      <c r="D19"/>
    </row>
    <row r="20" spans="1:4" x14ac:dyDescent="0.45">
      <c r="A20"/>
      <c r="B20"/>
      <c r="C20"/>
      <c r="D20"/>
    </row>
    <row r="21" spans="1:4" x14ac:dyDescent="0.45">
      <c r="A21"/>
      <c r="B21"/>
      <c r="C21"/>
      <c r="D21"/>
    </row>
    <row r="22" spans="1:4" x14ac:dyDescent="0.45">
      <c r="A22"/>
      <c r="B22"/>
      <c r="C22"/>
      <c r="D22"/>
    </row>
    <row r="23" spans="1:4" x14ac:dyDescent="0.45">
      <c r="A23"/>
      <c r="B23"/>
      <c r="C23"/>
      <c r="D23"/>
    </row>
    <row r="24" spans="1:4" x14ac:dyDescent="0.45">
      <c r="A24"/>
      <c r="B24"/>
      <c r="C24"/>
      <c r="D24"/>
    </row>
    <row r="25" spans="1:4" x14ac:dyDescent="0.45">
      <c r="A25"/>
      <c r="B25"/>
      <c r="C25"/>
      <c r="D25"/>
    </row>
    <row r="26" spans="1:4" x14ac:dyDescent="0.45">
      <c r="A26"/>
      <c r="B26"/>
      <c r="C26"/>
      <c r="D26"/>
    </row>
    <row r="27" spans="1:4" x14ac:dyDescent="0.45">
      <c r="A27"/>
      <c r="B27"/>
      <c r="C27"/>
      <c r="D27"/>
    </row>
    <row r="28" spans="1:4" x14ac:dyDescent="0.45">
      <c r="A28"/>
      <c r="B28"/>
      <c r="C28"/>
      <c r="D28"/>
    </row>
    <row r="29" spans="1:4" x14ac:dyDescent="0.45">
      <c r="A29"/>
      <c r="B29"/>
      <c r="C29"/>
      <c r="D29"/>
    </row>
    <row r="30" spans="1:4" x14ac:dyDescent="0.45">
      <c r="A30"/>
      <c r="B30"/>
      <c r="C30"/>
      <c r="D30"/>
    </row>
    <row r="31" spans="1:4" x14ac:dyDescent="0.45">
      <c r="A31"/>
      <c r="B31"/>
      <c r="C31"/>
      <c r="D31"/>
    </row>
    <row r="32" spans="1:4" x14ac:dyDescent="0.45">
      <c r="A32"/>
      <c r="B32"/>
      <c r="C32"/>
      <c r="D32"/>
    </row>
    <row r="33" spans="1:4" x14ac:dyDescent="0.45">
      <c r="A33"/>
      <c r="B33"/>
      <c r="C33"/>
      <c r="D33"/>
    </row>
    <row r="34" spans="1:4" ht="14.65" thickBot="1" x14ac:dyDescent="0.5">
      <c r="A34"/>
      <c r="B34"/>
      <c r="C34"/>
      <c r="D34"/>
    </row>
    <row r="35" spans="1:4" x14ac:dyDescent="0.45">
      <c r="A35"/>
      <c r="B35"/>
      <c r="C35"/>
      <c r="D35"/>
    </row>
  </sheetData>
  <mergeCells count="4">
    <mergeCell ref="A1:D1"/>
    <mergeCell ref="A2:D2"/>
    <mergeCell ref="B5:D5"/>
    <mergeCell ref="A4:C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pivot="1">
          <x14:cfRule type="iconSet" priority="3" id="{AF27CB70-3900-41CD-8AE5-2340BF786765}">
            <x14:iconSet iconSet="3Signs" showValue="0" custom="1">
              <x14:cfvo type="percent">
                <xm:f>0</xm:f>
              </x14:cfvo>
              <x14:cfvo type="num">
                <xm:f>0.5</xm:f>
              </x14:cfvo>
              <x14:cfvo type="num">
                <xm:f>1</xm:f>
              </x14:cfvo>
              <x14:cfIcon iconSet="NoIcons" iconId="0"/>
              <x14:cfIcon iconSet="NoIcons" iconId="0"/>
              <x14:cfIcon iconSet="3TrafficLights1" iconId="2"/>
            </x14:iconSet>
          </x14:cfRule>
          <xm:sqref>B7:B18</xm:sqref>
        </x14:conditionalFormatting>
        <x14:conditionalFormatting xmlns:xm="http://schemas.microsoft.com/office/excel/2006/main" pivot="1">
          <x14:cfRule type="iconSet" priority="2" id="{609939F8-0CA0-4EF1-9D8D-03C5829DA00F}">
            <x14:iconSet showValue="0" custom="1">
              <x14:cfvo type="percent">
                <xm:f>0</xm:f>
              </x14:cfvo>
              <x14:cfvo type="num">
                <xm:f>0</xm:f>
              </x14:cfvo>
              <x14:cfvo type="num">
                <xm:f>1</xm:f>
              </x14:cfvo>
              <x14:cfIcon iconSet="NoIcons" iconId="0"/>
              <x14:cfIcon iconSet="NoIcons" iconId="0"/>
              <x14:cfIcon iconSet="3Signs" iconId="1"/>
            </x14:iconSet>
          </x14:cfRule>
          <xm:sqref>C7:C18</xm:sqref>
        </x14:conditionalFormatting>
        <x14:conditionalFormatting xmlns:xm="http://schemas.microsoft.com/office/excel/2006/main" pivot="1">
          <x14:cfRule type="iconSet" priority="1" id="{32DD93ED-E014-457B-8DAE-63E2C407F480}">
            <x14:iconSet showValue="0" custom="1">
              <x14:cfvo type="percent">
                <xm:f>0</xm:f>
              </x14:cfvo>
              <x14:cfvo type="num">
                <xm:f>0</xm:f>
              </x14:cfvo>
              <x14:cfvo type="num">
                <xm:f>1</xm:f>
              </x14:cfvo>
              <x14:cfIcon iconSet="NoIcons" iconId="0"/>
              <x14:cfIcon iconSet="NoIcons" iconId="0"/>
              <x14:cfIcon iconSet="3Signs" iconId="0"/>
            </x14:iconSet>
          </x14:cfRule>
          <xm:sqref>D7:D18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V H 5 S i J 1 O F e n A A A A + A A A A B I A H A B D b 2 5 m a W c v U G F j a 2 F n Z S 5 4 b W w g o h g A K K A U A A A A A A A A A A A A A A A A A A A A A A A A A A A A h Y 9 B C 4 I w H M W / i u z u N l e Y y N 9 5 6 J o Q S N F 1 r K U j n e F m 8 7 t 1 6 C P 1 F R L K 6 h a 8 y 3 v 8 H r z 3 u N 0 h H 9 s m u K r e 6 s 5 k K M I U B c r I 7 q h N l a H B n c I E 5 R y 2 Q p 5 F p Y I J N j Y d r c 5 Q 7 d w l J c R 7 j / 0 C d 3 1 F G K U R O R S b U t a q F a E 2 1 g k j F f q 0 j v 9 b i M P + N Y Y z v F x N i m P M k g j I H E O h z R d h 0 2 J M g f y E s B 4 a N / S K K x P u S i C z B f J + w Z 9 Q S w M E F A A C A A g A k V H 5 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F R + U o o i k e 4 D g A A A B E A A A A T A B w A R m 9 y b X V s Y X M v U 2 V j d G l v b j E u b S C i G A A o o B Q A A A A A A A A A A A A A A A A A A A A A A A A A A A A r T k 0 u y c z P U w i G 0 I b W A F B L A Q I t A B Q A A g A I A J F R + U o i d T h X p w A A A P g A A A A S A A A A A A A A A A A A A A A A A A A A A A B D b 2 5 m a W c v U G F j a 2 F n Z S 5 4 b W x Q S w E C L Q A U A A I A C A C R U f l K D 8 r p q 6 Q A A A D p A A A A E w A A A A A A A A A A A A A A A A D z A A A A W 0 N v b n R l b n R f V H l w Z X N d L n h t b F B L A Q I t A B Q A A g A I A J F R + 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R e J N 6 K J j t R J p z Q f R e v a Z 8 A A A A A A I A A A A A A B B m A A A A A Q A A I A A A A M V I + 8 8 V i p 5 a C Y O 3 K M 0 b Q 2 d C h p o 8 s z z A J 8 6 R 8 V K L G V g 4 A A A A A A 6 A A A A A A g A A I A A A A M I q e F b p M Q h 0 v U G + E l J d I e p 0 x V o f W 9 v c N A Z B b + 3 U J C s 6 U A A A A C O O L G E B N z t z 3 N Y i o H D M N e W Z V D 4 F n 5 G N O x X n L + c W L N m T T K 8 s i K T A K P P 8 z A V Y n 9 x j e v 5 8 H G x P u g v r o 4 X Z T Q w X Y F / U 6 9 U z S L k n D G 1 O b Y V o a t o m Q A A A A H H Y f U v S U p y D e U v n P 3 O T 2 5 g f j E e 0 S K N 8 b X X v W d q Z Z 0 T n R G 4 1 h R 7 P 4 G 7 V c 2 o W m Y C C j L o m k j m T y J v 1 t Q V c h W Y t K o Y = < / D a t a M a s h u p > 
</file>

<file path=customXml/itemProps1.xml><?xml version="1.0" encoding="utf-8"?>
<ds:datastoreItem xmlns:ds="http://schemas.openxmlformats.org/officeDocument/2006/customXml" ds:itemID="{733CD491-6173-4B34-AE7C-17E6C0324F1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Help</vt:lpstr>
      <vt:lpstr>Input table</vt:lpstr>
      <vt:lpstr>Vulnerabilities and capacities</vt:lpstr>
      <vt:lpstr>to hide calculation</vt:lpstr>
      <vt:lpstr>Risks matrix</vt:lpstr>
      <vt:lpstr>Risks Summary</vt:lpstr>
      <vt:lpstr>Help!_Toc467504842</vt:lpstr>
      <vt:lpstr>Help!_Toc467504850</vt:lpstr>
      <vt:lpstr>Help!_Toc467504851</vt:lpstr>
      <vt:lpstr>Help!_Toc467504853</vt:lpstr>
      <vt:lpstr>Help!_Toc467504857</vt:lpstr>
      <vt:lpstr>'Risks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Charles</dc:creator>
  <cp:lastModifiedBy>Denis Charles</cp:lastModifiedBy>
  <dcterms:created xsi:type="dcterms:W3CDTF">2016-11-23T11:01:44Z</dcterms:created>
  <dcterms:modified xsi:type="dcterms:W3CDTF">2017-07-25T14:07:37Z</dcterms:modified>
</cp:coreProperties>
</file>